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W\SIWR\Budgetförslag och utfall\"/>
    </mc:Choice>
  </mc:AlternateContent>
  <bookViews>
    <workbookView xWindow="360" yWindow="15" windowWidth="11340" windowHeight="6540"/>
  </bookViews>
  <sheets>
    <sheet name="Budget 2020 - 2021 " sheetId="8" r:id="rId1"/>
  </sheets>
  <calcPr calcId="152511"/>
</workbook>
</file>

<file path=xl/calcChain.xml><?xml version="1.0" encoding="utf-8"?>
<calcChain xmlns="http://schemas.openxmlformats.org/spreadsheetml/2006/main">
  <c r="E18" i="8" l="1"/>
  <c r="E6" i="8"/>
  <c r="F35" i="8" l="1"/>
  <c r="F44" i="8"/>
  <c r="F45" i="8"/>
  <c r="F46" i="8"/>
  <c r="F47" i="8"/>
  <c r="F48" i="8"/>
  <c r="F49" i="8"/>
  <c r="F50" i="8"/>
  <c r="F51" i="8"/>
  <c r="F52" i="8"/>
  <c r="F43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6" i="8"/>
  <c r="D54" i="8" l="1"/>
  <c r="D15" i="8"/>
  <c r="D56" i="8" l="1"/>
  <c r="E7" i="8"/>
  <c r="E8" i="8"/>
  <c r="E9" i="8"/>
  <c r="E11" i="8"/>
  <c r="E15" i="8" l="1"/>
  <c r="E54" i="8"/>
  <c r="F18" i="8"/>
  <c r="B54" i="8"/>
  <c r="C18" i="8"/>
  <c r="B15" i="8"/>
  <c r="C11" i="8"/>
  <c r="C9" i="8"/>
  <c r="C8" i="8"/>
  <c r="C7" i="8"/>
  <c r="C6" i="8"/>
  <c r="C15" i="8" l="1"/>
  <c r="E56" i="8"/>
  <c r="C54" i="8"/>
  <c r="B56" i="8"/>
  <c r="B58" i="8" s="1"/>
  <c r="C56" i="8" l="1"/>
</calcChain>
</file>

<file path=xl/sharedStrings.xml><?xml version="1.0" encoding="utf-8"?>
<sst xmlns="http://schemas.openxmlformats.org/spreadsheetml/2006/main" count="140" uniqueCount="111">
  <si>
    <t>Budget</t>
  </si>
  <si>
    <t>Kontorskostnader</t>
  </si>
  <si>
    <t>Resultatposter</t>
  </si>
  <si>
    <t>kr</t>
  </si>
  <si>
    <t>Intäkter</t>
  </si>
  <si>
    <t>Kostnader</t>
  </si>
  <si>
    <t>Övriga kostnader</t>
  </si>
  <si>
    <t>Eget kapital</t>
  </si>
  <si>
    <t>Avgift SIWR kr hel resp halv</t>
  </si>
  <si>
    <t>Matrikel kr</t>
  </si>
  <si>
    <t xml:space="preserve">Avgift IIW kr hel resp halv </t>
  </si>
  <si>
    <t>Kommentarer</t>
  </si>
  <si>
    <t>1)</t>
  </si>
  <si>
    <t>4)</t>
  </si>
  <si>
    <t>2)</t>
  </si>
  <si>
    <t>8)</t>
  </si>
  <si>
    <t>9)</t>
  </si>
  <si>
    <t>10)</t>
  </si>
  <si>
    <t>12)</t>
  </si>
  <si>
    <t>13)</t>
  </si>
  <si>
    <t>Utfall helår</t>
  </si>
  <si>
    <t>Medlemsavgift IIW</t>
  </si>
  <si>
    <t>Medlemsavgift SIWR</t>
  </si>
  <si>
    <t>7)</t>
  </si>
  <si>
    <t xml:space="preserve">Kostnad </t>
  </si>
  <si>
    <t>per medlem</t>
  </si>
  <si>
    <t>42 / 21</t>
  </si>
  <si>
    <t>50 / 25</t>
  </si>
  <si>
    <t>20 / 10</t>
  </si>
  <si>
    <t>16)</t>
  </si>
  <si>
    <t>Uppvaktning, representation</t>
  </si>
  <si>
    <t>6)</t>
  </si>
  <si>
    <t>11)</t>
  </si>
  <si>
    <t>Fortsättning:</t>
  </si>
  <si>
    <t>Matriklar, intäkter</t>
  </si>
  <si>
    <t>Directory, constitution, intäkter</t>
  </si>
  <si>
    <t>Intäktsräntor och utdelning</t>
  </si>
  <si>
    <t>IW-Nytt, tryckning</t>
  </si>
  <si>
    <t>IW-Nytt, distribution</t>
  </si>
  <si>
    <t>Directory, inköp</t>
  </si>
  <si>
    <t>Matrikelkostnader</t>
  </si>
  <si>
    <t>Utfall halvår</t>
  </si>
  <si>
    <t>2018 - 2019</t>
  </si>
  <si>
    <t>Kostnadsersättning</t>
  </si>
  <si>
    <t>2019 - 2020</t>
  </si>
  <si>
    <t xml:space="preserve">Hemsida, drift och underhåll av register m.m. </t>
  </si>
  <si>
    <t>Resultat före finansiella intäkter</t>
  </si>
  <si>
    <t>Resultat före bokslutsdipositioner</t>
  </si>
  <si>
    <t xml:space="preserve">Convention </t>
  </si>
  <si>
    <t>Medlemsavgifter till IIW</t>
  </si>
  <si>
    <t>NR, RP Nordic- och European meeting, resa/logi</t>
  </si>
  <si>
    <t>Porto</t>
  </si>
  <si>
    <t>Arkivkostnader</t>
  </si>
  <si>
    <t>Registeravgift SIWR</t>
  </si>
  <si>
    <t>Stadgar, instruktioner och handbok</t>
  </si>
  <si>
    <t>Informationmöte, subvention</t>
  </si>
  <si>
    <t>Bank och bankgiro, avgifter</t>
  </si>
  <si>
    <t>IW-redaktör och arkivarie, omkostnader</t>
  </si>
  <si>
    <t>IT-, Webmaster, matrikelredaktör, omkostnader</t>
  </si>
  <si>
    <t>Informationsmöte, lokalkostnad</t>
  </si>
  <si>
    <t>Summa intäkter</t>
  </si>
  <si>
    <t>Summa kostnader</t>
  </si>
  <si>
    <t>3)</t>
  </si>
  <si>
    <t>IW-Nytt prenum. svenska</t>
  </si>
  <si>
    <t>IW-Nytt prenum. utländska</t>
  </si>
  <si>
    <t>4)    Prenumerationsavgift för IW-nytt är 50 kr för helår, 25 kr för halvår.</t>
  </si>
  <si>
    <t>2)    Avgift till SIWR är 50 kr för helår, 25 kr för halvår.</t>
  </si>
  <si>
    <t>Registeravgift kr hel resp halv</t>
  </si>
  <si>
    <t>RP, vRP distriktsbesök m m</t>
  </si>
  <si>
    <t xml:space="preserve">Rådsmöte, lokalkostnad </t>
  </si>
  <si>
    <t>Hemsida och register, utveckling</t>
  </si>
  <si>
    <t>5)</t>
  </si>
  <si>
    <t xml:space="preserve">5)    I matrikelavgiften på 30 kr ingår även kostnaden för tryckning av Stadgar, instruktioner och handbok. </t>
  </si>
  <si>
    <t>1)    Avgiften till IIW, 3.5 £ för helår, 1.75£ för halvår. Pundets värde sätts 1 juli varje år, justeras till närmaste hel eller halv krona.</t>
  </si>
  <si>
    <t xml:space="preserve">3)    Registeravgift är 20 kr för helår, 10 kr för halvår. </t>
  </si>
  <si>
    <t>Lena Nennefors</t>
  </si>
  <si>
    <t>Rskm</t>
  </si>
  <si>
    <t>Informationsmöte, VU, adjungerade och gäster</t>
  </si>
  <si>
    <t>2020 - 2021</t>
  </si>
  <si>
    <t>Rådsmöte, VU, adjungerade och gäster</t>
  </si>
  <si>
    <t>Försäljning fonder</t>
  </si>
  <si>
    <t>Fotnoter till budgetförslag 2020 - 2021</t>
  </si>
  <si>
    <t>Budgetförslag till årsmöte april 2020</t>
  </si>
  <si>
    <t>Avsatt till stipendier Silviasystrar</t>
  </si>
  <si>
    <t>Avsatt till IT-utbildning</t>
  </si>
  <si>
    <t>Avsatt till Hemsida / Register</t>
  </si>
  <si>
    <t>Avsatt till Convention</t>
  </si>
  <si>
    <t>Avsättningar</t>
  </si>
  <si>
    <t>IIW-president besök ink NR</t>
  </si>
  <si>
    <t>44 / 22</t>
  </si>
  <si>
    <t>Inköp varor, emblem etc</t>
  </si>
  <si>
    <t>VU möten, logi och resa</t>
  </si>
  <si>
    <t>Trycksaker, informationsmateriel, dekaler</t>
  </si>
  <si>
    <t>Övriga intäkter, IW-märken</t>
  </si>
  <si>
    <t>Betalda resp budgeterade antal medlemmar, hel avgift</t>
  </si>
  <si>
    <t>8)    1 deltagare vid European meeting på Rhodos, 10-13 sept 2020 (ink ½ dag Nordic Meeting).</t>
  </si>
  <si>
    <t>11)   Full avgift för 2 deltagare/distrikt. Övriga subventioneras med halv avgift, inklusive deltagar i IT-utbildning.</t>
  </si>
  <si>
    <t>12)   Avsättning till Convention görs med 15 000 kr/år. Convention ska hållas i Jaipur, Indien i mars 2021.</t>
  </si>
  <si>
    <t>6)    Kostnad för nytryck av Stadgar, instruktioner och handbok fördelas över 3 år.</t>
  </si>
  <si>
    <t xml:space="preserve">17)  Budgeten 2020-21 är beräknad på 3 650 medlemmar.  </t>
  </si>
  <si>
    <t>14)</t>
  </si>
  <si>
    <t xml:space="preserve"> 15) </t>
  </si>
  <si>
    <t>17)</t>
  </si>
  <si>
    <t>10)   Informationsmöte för SIWR:s VU, adjungerade och gäster.</t>
  </si>
  <si>
    <t xml:space="preserve">9)    2 st Rådsmöten för SIWR:s VU, adjungerade och gäster. D235 samt D236 arrangerar 2020-21. </t>
  </si>
  <si>
    <t>15)  Trycksaker, medlemsbrev och ev dekaler.</t>
  </si>
  <si>
    <t>14)  Hemsidan / Register, extra utvecklingkostnader.</t>
  </si>
  <si>
    <t xml:space="preserve">       Räknar med en höjning till 44 kr. Avgiften kommer att höjas till 4.0 £ f o m 2021-07-01.</t>
  </si>
  <si>
    <t>7)    VU möten, 3 st i samband med övriga möten. Ingen kostnad för budgetmöte.</t>
  </si>
  <si>
    <t>13)   IIW presidenten är inbjuden till Vänskapsmötet i Tällberg, september 2020.</t>
  </si>
  <si>
    <t>16)  Inga arkivkostnader.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</si>
</sst>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4" xfId="0" applyFont="1" applyBorder="1"/>
    <xf numFmtId="14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3" fontId="2" fillId="0" borderId="5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1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3" fillId="0" borderId="0" xfId="0" applyFont="1"/>
    <xf numFmtId="3" fontId="1" fillId="0" borderId="5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0" fontId="2" fillId="0" borderId="3" xfId="0" applyFont="1" applyBorder="1"/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NumberFormat="1" applyFont="1" applyBorder="1" applyAlignment="1">
      <alignment horizontal="right"/>
    </xf>
    <xf numFmtId="0" fontId="2" fillId="0" borderId="1" xfId="0" applyFont="1" applyFill="1" applyBorder="1"/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7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Fill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Fill="1" applyBorder="1"/>
    <xf numFmtId="14" fontId="6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right"/>
    </xf>
    <xf numFmtId="14" fontId="1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/>
    <xf numFmtId="2" fontId="1" fillId="0" borderId="2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Rö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abSelected="1" zoomScaleNormal="100" workbookViewId="0"/>
  </sheetViews>
  <sheetFormatPr defaultRowHeight="12.75" x14ac:dyDescent="0.2"/>
  <cols>
    <col min="1" max="1" width="44" style="13" customWidth="1"/>
    <col min="2" max="2" width="12.85546875" style="53" customWidth="1"/>
    <col min="3" max="3" width="12" style="53" customWidth="1"/>
    <col min="4" max="5" width="11.5703125" style="53" customWidth="1"/>
    <col min="6" max="6" width="10.85546875" style="53" customWidth="1"/>
    <col min="7" max="7" width="12.140625" style="54" customWidth="1"/>
    <col min="8" max="16384" width="9.140625" style="13"/>
  </cols>
  <sheetData>
    <row r="1" spans="1:7" s="4" customFormat="1" x14ac:dyDescent="0.2">
      <c r="A1" s="1"/>
      <c r="B1" s="2" t="s">
        <v>42</v>
      </c>
      <c r="C1" s="70" t="s">
        <v>44</v>
      </c>
      <c r="D1" s="71"/>
      <c r="E1" s="72" t="s">
        <v>78</v>
      </c>
      <c r="F1" s="73"/>
      <c r="G1" s="3" t="s">
        <v>11</v>
      </c>
    </row>
    <row r="2" spans="1:7" s="4" customFormat="1" x14ac:dyDescent="0.2">
      <c r="A2" s="5" t="s">
        <v>2</v>
      </c>
      <c r="B2" s="6" t="s">
        <v>20</v>
      </c>
      <c r="C2" s="6" t="s">
        <v>0</v>
      </c>
      <c r="D2" s="6" t="s">
        <v>41</v>
      </c>
      <c r="E2" s="6" t="s">
        <v>0</v>
      </c>
      <c r="F2" s="6" t="s">
        <v>24</v>
      </c>
      <c r="G2" s="7"/>
    </row>
    <row r="3" spans="1:7" s="4" customFormat="1" x14ac:dyDescent="0.2">
      <c r="A3" s="8"/>
      <c r="B3" s="9" t="s">
        <v>3</v>
      </c>
      <c r="C3" s="9" t="s">
        <v>3</v>
      </c>
      <c r="D3" s="9"/>
      <c r="E3" s="9" t="s">
        <v>3</v>
      </c>
      <c r="F3" s="9" t="s">
        <v>25</v>
      </c>
      <c r="G3" s="10"/>
    </row>
    <row r="4" spans="1:7" s="4" customFormat="1" x14ac:dyDescent="0.2">
      <c r="A4" s="5"/>
      <c r="B4" s="66"/>
      <c r="C4" s="66"/>
      <c r="D4" s="66"/>
      <c r="E4" s="66"/>
      <c r="F4" s="66"/>
      <c r="G4" s="67"/>
    </row>
    <row r="5" spans="1:7" x14ac:dyDescent="0.2">
      <c r="A5" s="5" t="s">
        <v>4</v>
      </c>
      <c r="B5" s="11"/>
      <c r="C5" s="11"/>
      <c r="D5" s="11"/>
      <c r="E5" s="11"/>
      <c r="F5" s="11"/>
      <c r="G5" s="12"/>
    </row>
    <row r="6" spans="1:7" x14ac:dyDescent="0.2">
      <c r="A6" s="14" t="s">
        <v>21</v>
      </c>
      <c r="B6" s="15">
        <v>165816</v>
      </c>
      <c r="C6" s="15">
        <f>42*C68</f>
        <v>159600</v>
      </c>
      <c r="D6" s="15">
        <v>154136</v>
      </c>
      <c r="E6" s="15">
        <f>44*E68</f>
        <v>160600</v>
      </c>
      <c r="F6" s="15"/>
      <c r="G6" s="12" t="s">
        <v>12</v>
      </c>
    </row>
    <row r="7" spans="1:7" x14ac:dyDescent="0.2">
      <c r="A7" s="14" t="s">
        <v>22</v>
      </c>
      <c r="B7" s="15">
        <v>197400</v>
      </c>
      <c r="C7" s="15">
        <f>50*C68</f>
        <v>190000</v>
      </c>
      <c r="D7" s="15">
        <v>183500</v>
      </c>
      <c r="E7" s="15">
        <f t="shared" ref="E7" si="0">50*E68</f>
        <v>182500</v>
      </c>
      <c r="F7" s="15"/>
      <c r="G7" s="12" t="s">
        <v>14</v>
      </c>
    </row>
    <row r="8" spans="1:7" x14ac:dyDescent="0.2">
      <c r="A8" s="14" t="s">
        <v>53</v>
      </c>
      <c r="B8" s="15">
        <v>78960</v>
      </c>
      <c r="C8" s="15">
        <f>20*C68</f>
        <v>76000</v>
      </c>
      <c r="D8" s="15">
        <v>73400</v>
      </c>
      <c r="E8" s="15">
        <f t="shared" ref="E8" si="1">20*E68</f>
        <v>73000</v>
      </c>
      <c r="F8" s="15"/>
      <c r="G8" s="12" t="s">
        <v>62</v>
      </c>
    </row>
    <row r="9" spans="1:7" x14ac:dyDescent="0.2">
      <c r="A9" s="14" t="s">
        <v>63</v>
      </c>
      <c r="B9" s="15">
        <v>197400</v>
      </c>
      <c r="C9" s="15">
        <f>50*C68</f>
        <v>190000</v>
      </c>
      <c r="D9" s="15">
        <v>183500</v>
      </c>
      <c r="E9" s="15">
        <f t="shared" ref="E9" si="2">50*E68</f>
        <v>182500</v>
      </c>
      <c r="F9" s="15"/>
      <c r="G9" s="16" t="s">
        <v>13</v>
      </c>
    </row>
    <row r="10" spans="1:7" x14ac:dyDescent="0.2">
      <c r="A10" s="14" t="s">
        <v>64</v>
      </c>
      <c r="B10" s="15">
        <v>0</v>
      </c>
      <c r="C10" s="15"/>
      <c r="D10" s="15">
        <v>0</v>
      </c>
      <c r="E10" s="15"/>
      <c r="F10" s="15"/>
      <c r="G10" s="12"/>
    </row>
    <row r="11" spans="1:7" x14ac:dyDescent="0.2">
      <c r="A11" s="14" t="s">
        <v>34</v>
      </c>
      <c r="B11" s="15">
        <v>116190</v>
      </c>
      <c r="C11" s="15">
        <f>30*C68</f>
        <v>114000</v>
      </c>
      <c r="D11" s="15">
        <v>108120</v>
      </c>
      <c r="E11" s="15">
        <f t="shared" ref="E11" si="3">30*E68</f>
        <v>109500</v>
      </c>
      <c r="F11" s="15"/>
      <c r="G11" s="12" t="s">
        <v>71</v>
      </c>
    </row>
    <row r="12" spans="1:7" x14ac:dyDescent="0.2">
      <c r="A12" s="14" t="s">
        <v>35</v>
      </c>
      <c r="B12" s="18">
        <v>425</v>
      </c>
      <c r="C12" s="18"/>
      <c r="D12" s="18"/>
      <c r="E12" s="18"/>
      <c r="F12" s="15"/>
      <c r="G12" s="16"/>
    </row>
    <row r="13" spans="1:7" ht="14.25" customHeight="1" x14ac:dyDescent="0.2">
      <c r="A13" s="14" t="s">
        <v>93</v>
      </c>
      <c r="B13" s="18">
        <v>4200</v>
      </c>
      <c r="C13" s="18">
        <v>0</v>
      </c>
      <c r="D13" s="18">
        <v>2010</v>
      </c>
      <c r="E13" s="18">
        <v>0</v>
      </c>
      <c r="F13" s="15"/>
      <c r="G13" s="16"/>
    </row>
    <row r="14" spans="1:7" x14ac:dyDescent="0.2">
      <c r="A14" s="14" t="s">
        <v>36</v>
      </c>
      <c r="B14" s="19"/>
      <c r="C14" s="19">
        <v>0</v>
      </c>
      <c r="D14" s="19"/>
      <c r="E14" s="19">
        <v>0</v>
      </c>
      <c r="F14" s="19"/>
      <c r="G14" s="20"/>
    </row>
    <row r="15" spans="1:7" x14ac:dyDescent="0.2">
      <c r="A15" s="21" t="s">
        <v>60</v>
      </c>
      <c r="B15" s="22">
        <f>SUM(B6:B14)</f>
        <v>760391</v>
      </c>
      <c r="C15" s="22">
        <f>SUM(C6:C14)</f>
        <v>729600</v>
      </c>
      <c r="D15" s="22">
        <f>SUM(D6:D14)</f>
        <v>704666</v>
      </c>
      <c r="E15" s="22">
        <f>SUM(E6:E14)</f>
        <v>708100</v>
      </c>
      <c r="F15" s="22"/>
      <c r="G15" s="20"/>
    </row>
    <row r="16" spans="1:7" x14ac:dyDescent="0.2">
      <c r="A16" s="14"/>
      <c r="B16" s="15"/>
      <c r="C16" s="15"/>
      <c r="D16" s="15"/>
      <c r="E16" s="15"/>
      <c r="F16" s="15"/>
      <c r="G16" s="23"/>
    </row>
    <row r="17" spans="1:7" x14ac:dyDescent="0.2">
      <c r="A17" s="5" t="s">
        <v>5</v>
      </c>
      <c r="B17" s="18"/>
      <c r="C17" s="18"/>
      <c r="D17" s="18"/>
      <c r="E17" s="18"/>
      <c r="F17" s="18"/>
      <c r="G17" s="16"/>
    </row>
    <row r="18" spans="1:7" x14ac:dyDescent="0.2">
      <c r="A18" s="14" t="s">
        <v>49</v>
      </c>
      <c r="B18" s="15">
        <v>163144</v>
      </c>
      <c r="C18" s="15">
        <f>42*C68</f>
        <v>159600</v>
      </c>
      <c r="D18" s="15">
        <v>160943</v>
      </c>
      <c r="E18" s="15">
        <f>44*E68</f>
        <v>160600</v>
      </c>
      <c r="F18" s="24">
        <f t="shared" ref="F18:F36" si="4">E18/E$68</f>
        <v>44</v>
      </c>
      <c r="G18" s="12" t="s">
        <v>12</v>
      </c>
    </row>
    <row r="19" spans="1:7" s="25" customFormat="1" x14ac:dyDescent="0.2">
      <c r="A19" s="14" t="s">
        <v>37</v>
      </c>
      <c r="B19" s="15">
        <v>72750</v>
      </c>
      <c r="C19" s="15">
        <v>80000</v>
      </c>
      <c r="D19" s="15">
        <v>36524</v>
      </c>
      <c r="E19" s="15">
        <v>80000</v>
      </c>
      <c r="F19" s="24">
        <f t="shared" si="4"/>
        <v>21.917808219178081</v>
      </c>
      <c r="G19" s="12" t="s">
        <v>13</v>
      </c>
    </row>
    <row r="20" spans="1:7" s="25" customFormat="1" x14ac:dyDescent="0.2">
      <c r="A20" s="14" t="s">
        <v>38</v>
      </c>
      <c r="B20" s="15">
        <v>55262</v>
      </c>
      <c r="C20" s="15">
        <v>60000</v>
      </c>
      <c r="D20" s="15">
        <v>24471</v>
      </c>
      <c r="E20" s="15">
        <v>64500</v>
      </c>
      <c r="F20" s="24">
        <f t="shared" si="4"/>
        <v>17.671232876712327</v>
      </c>
      <c r="G20" s="12" t="s">
        <v>13</v>
      </c>
    </row>
    <row r="21" spans="1:7" x14ac:dyDescent="0.2">
      <c r="A21" s="14" t="s">
        <v>39</v>
      </c>
      <c r="B21" s="15">
        <v>717</v>
      </c>
      <c r="C21" s="15">
        <v>200</v>
      </c>
      <c r="D21" s="15">
        <v>0</v>
      </c>
      <c r="E21" s="15"/>
      <c r="F21" s="24">
        <f t="shared" si="4"/>
        <v>0</v>
      </c>
      <c r="G21" s="12"/>
    </row>
    <row r="22" spans="1:7" x14ac:dyDescent="0.2">
      <c r="A22" s="14" t="s">
        <v>40</v>
      </c>
      <c r="B22" s="15">
        <v>78361</v>
      </c>
      <c r="C22" s="15">
        <v>87000</v>
      </c>
      <c r="D22" s="15">
        <v>72557</v>
      </c>
      <c r="E22" s="15">
        <v>82000</v>
      </c>
      <c r="F22" s="24">
        <f t="shared" si="4"/>
        <v>22.465753424657535</v>
      </c>
      <c r="G22" s="12" t="s">
        <v>71</v>
      </c>
    </row>
    <row r="23" spans="1:7" x14ac:dyDescent="0.2">
      <c r="A23" s="14" t="s">
        <v>54</v>
      </c>
      <c r="B23" s="15">
        <v>17541</v>
      </c>
      <c r="C23" s="15">
        <v>17000</v>
      </c>
      <c r="D23" s="15">
        <v>17000</v>
      </c>
      <c r="E23" s="15">
        <v>17000</v>
      </c>
      <c r="F23" s="24">
        <f t="shared" si="4"/>
        <v>4.6575342465753424</v>
      </c>
      <c r="G23" s="12" t="s">
        <v>31</v>
      </c>
    </row>
    <row r="24" spans="1:7" x14ac:dyDescent="0.2">
      <c r="A24" s="14" t="s">
        <v>90</v>
      </c>
      <c r="B24" s="15">
        <v>2715</v>
      </c>
      <c r="C24" s="15">
        <v>2000</v>
      </c>
      <c r="D24" s="15">
        <v>1334</v>
      </c>
      <c r="E24" s="15">
        <v>2000</v>
      </c>
      <c r="F24" s="24">
        <f t="shared" si="4"/>
        <v>0.54794520547945202</v>
      </c>
      <c r="G24" s="12"/>
    </row>
    <row r="25" spans="1:7" x14ac:dyDescent="0.2">
      <c r="A25" s="14" t="s">
        <v>57</v>
      </c>
      <c r="B25" s="15">
        <v>3485</v>
      </c>
      <c r="C25" s="15">
        <v>4000</v>
      </c>
      <c r="D25" s="15">
        <v>1780</v>
      </c>
      <c r="E25" s="15">
        <v>2000</v>
      </c>
      <c r="F25" s="24">
        <f t="shared" si="4"/>
        <v>0.54794520547945202</v>
      </c>
      <c r="G25" s="23"/>
    </row>
    <row r="26" spans="1:7" x14ac:dyDescent="0.2">
      <c r="A26" s="14" t="s">
        <v>91</v>
      </c>
      <c r="B26" s="15">
        <v>36138</v>
      </c>
      <c r="C26" s="15">
        <v>40000</v>
      </c>
      <c r="D26" s="15">
        <v>21621</v>
      </c>
      <c r="E26" s="15">
        <v>38000</v>
      </c>
      <c r="F26" s="24">
        <f t="shared" si="4"/>
        <v>10.41095890410959</v>
      </c>
      <c r="G26" s="12" t="s">
        <v>23</v>
      </c>
    </row>
    <row r="27" spans="1:7" x14ac:dyDescent="0.2">
      <c r="A27" s="14" t="s">
        <v>50</v>
      </c>
      <c r="B27" s="15">
        <v>24654</v>
      </c>
      <c r="C27" s="15">
        <v>19000</v>
      </c>
      <c r="D27" s="15">
        <v>21575</v>
      </c>
      <c r="E27" s="15">
        <v>12000</v>
      </c>
      <c r="F27" s="24">
        <f t="shared" si="4"/>
        <v>3.2876712328767121</v>
      </c>
      <c r="G27" s="12" t="s">
        <v>15</v>
      </c>
    </row>
    <row r="28" spans="1:7" x14ac:dyDescent="0.2">
      <c r="A28" s="14" t="s">
        <v>68</v>
      </c>
      <c r="B28" s="15">
        <v>23713</v>
      </c>
      <c r="C28" s="15">
        <v>27000</v>
      </c>
      <c r="D28" s="15">
        <v>15150</v>
      </c>
      <c r="E28" s="15">
        <v>25000</v>
      </c>
      <c r="F28" s="24">
        <f t="shared" si="4"/>
        <v>6.8493150684931505</v>
      </c>
      <c r="G28" s="12"/>
    </row>
    <row r="29" spans="1:7" x14ac:dyDescent="0.2">
      <c r="A29" s="14" t="s">
        <v>79</v>
      </c>
      <c r="B29" s="15">
        <v>51506</v>
      </c>
      <c r="C29" s="15">
        <v>46000</v>
      </c>
      <c r="D29" s="15">
        <v>21947</v>
      </c>
      <c r="E29" s="15">
        <v>57000</v>
      </c>
      <c r="F29" s="24">
        <f t="shared" si="4"/>
        <v>15.616438356164384</v>
      </c>
      <c r="G29" s="12" t="s">
        <v>16</v>
      </c>
    </row>
    <row r="30" spans="1:7" x14ac:dyDescent="0.2">
      <c r="A30" s="14" t="s">
        <v>69</v>
      </c>
      <c r="B30" s="15">
        <v>3500</v>
      </c>
      <c r="C30" s="15">
        <v>8000</v>
      </c>
      <c r="D30" s="15">
        <v>3485</v>
      </c>
      <c r="E30" s="15">
        <v>8000</v>
      </c>
      <c r="F30" s="24">
        <f t="shared" si="4"/>
        <v>2.1917808219178081</v>
      </c>
      <c r="G30" s="12"/>
    </row>
    <row r="31" spans="1:7" x14ac:dyDescent="0.2">
      <c r="A31" s="14" t="s">
        <v>77</v>
      </c>
      <c r="B31" s="15">
        <v>13251</v>
      </c>
      <c r="C31" s="15">
        <v>22000</v>
      </c>
      <c r="D31" s="15">
        <v>16990</v>
      </c>
      <c r="E31" s="15">
        <v>17000</v>
      </c>
      <c r="F31" s="24">
        <f t="shared" si="4"/>
        <v>4.6575342465753424</v>
      </c>
      <c r="G31" s="12" t="s">
        <v>17</v>
      </c>
    </row>
    <row r="32" spans="1:7" x14ac:dyDescent="0.2">
      <c r="A32" s="14" t="s">
        <v>59</v>
      </c>
      <c r="B32" s="15">
        <v>3125</v>
      </c>
      <c r="C32" s="15">
        <v>6500</v>
      </c>
      <c r="D32" s="15">
        <v>3250</v>
      </c>
      <c r="E32" s="15">
        <v>4000</v>
      </c>
      <c r="F32" s="24">
        <f t="shared" si="4"/>
        <v>1.095890410958904</v>
      </c>
      <c r="G32" s="12"/>
    </row>
    <row r="33" spans="1:7" x14ac:dyDescent="0.2">
      <c r="A33" s="14" t="s">
        <v>55</v>
      </c>
      <c r="B33" s="15">
        <v>14450</v>
      </c>
      <c r="C33" s="15">
        <v>24000</v>
      </c>
      <c r="D33" s="15">
        <v>18375</v>
      </c>
      <c r="E33" s="15">
        <v>15000</v>
      </c>
      <c r="F33" s="24">
        <f t="shared" si="4"/>
        <v>4.1095890410958908</v>
      </c>
      <c r="G33" s="12" t="s">
        <v>32</v>
      </c>
    </row>
    <row r="34" spans="1:7" x14ac:dyDescent="0.2">
      <c r="A34" s="14" t="s">
        <v>48</v>
      </c>
      <c r="B34" s="15">
        <v>15000</v>
      </c>
      <c r="C34" s="15">
        <v>15000</v>
      </c>
      <c r="D34" s="15">
        <v>0</v>
      </c>
      <c r="E34" s="15">
        <v>15000</v>
      </c>
      <c r="F34" s="24">
        <f t="shared" si="4"/>
        <v>4.1095890410958908</v>
      </c>
      <c r="G34" s="23" t="s">
        <v>18</v>
      </c>
    </row>
    <row r="35" spans="1:7" x14ac:dyDescent="0.2">
      <c r="A35" s="14" t="s">
        <v>88</v>
      </c>
      <c r="B35" s="15"/>
      <c r="C35" s="15"/>
      <c r="D35" s="15"/>
      <c r="E35" s="15">
        <v>20000</v>
      </c>
      <c r="F35" s="24">
        <f t="shared" si="4"/>
        <v>5.4794520547945202</v>
      </c>
      <c r="G35" s="23" t="s">
        <v>19</v>
      </c>
    </row>
    <row r="36" spans="1:7" x14ac:dyDescent="0.2">
      <c r="A36" s="14" t="s">
        <v>30</v>
      </c>
      <c r="B36" s="15">
        <v>300</v>
      </c>
      <c r="C36" s="15">
        <v>1000</v>
      </c>
      <c r="D36" s="15">
        <v>0</v>
      </c>
      <c r="E36" s="15">
        <v>1000</v>
      </c>
      <c r="F36" s="24">
        <f t="shared" si="4"/>
        <v>0.27397260273972601</v>
      </c>
      <c r="G36" s="23"/>
    </row>
    <row r="37" spans="1:7" x14ac:dyDescent="0.2">
      <c r="A37" s="14"/>
      <c r="B37" s="15"/>
      <c r="C37" s="15"/>
      <c r="D37" s="15"/>
      <c r="E37" s="15"/>
      <c r="F37" s="24"/>
      <c r="G37" s="23"/>
    </row>
    <row r="38" spans="1:7" x14ac:dyDescent="0.2">
      <c r="A38" s="14"/>
      <c r="B38" s="27"/>
      <c r="C38" s="15"/>
      <c r="D38" s="15"/>
      <c r="E38" s="15"/>
      <c r="F38" s="24"/>
      <c r="G38" s="23"/>
    </row>
    <row r="39" spans="1:7" s="4" customFormat="1" x14ac:dyDescent="0.2">
      <c r="A39" s="1"/>
      <c r="B39" s="68" t="s">
        <v>42</v>
      </c>
      <c r="C39" s="70" t="s">
        <v>44</v>
      </c>
      <c r="D39" s="74"/>
      <c r="E39" s="76" t="s">
        <v>78</v>
      </c>
      <c r="F39" s="77"/>
      <c r="G39" s="3" t="s">
        <v>11</v>
      </c>
    </row>
    <row r="40" spans="1:7" s="4" customFormat="1" x14ac:dyDescent="0.2">
      <c r="A40" s="5" t="s">
        <v>2</v>
      </c>
      <c r="B40" s="6" t="s">
        <v>20</v>
      </c>
      <c r="C40" s="6" t="s">
        <v>0</v>
      </c>
      <c r="D40" s="28" t="s">
        <v>41</v>
      </c>
      <c r="E40" s="28" t="s">
        <v>0</v>
      </c>
      <c r="F40" s="28" t="s">
        <v>24</v>
      </c>
      <c r="G40" s="7"/>
    </row>
    <row r="41" spans="1:7" s="4" customFormat="1" x14ac:dyDescent="0.2">
      <c r="A41" s="8"/>
      <c r="B41" s="9" t="s">
        <v>3</v>
      </c>
      <c r="C41" s="9" t="s">
        <v>3</v>
      </c>
      <c r="D41" s="29"/>
      <c r="E41" s="75" t="s">
        <v>3</v>
      </c>
      <c r="F41" s="29" t="s">
        <v>25</v>
      </c>
      <c r="G41" s="10"/>
    </row>
    <row r="42" spans="1:7" x14ac:dyDescent="0.2">
      <c r="A42" s="14" t="s">
        <v>33</v>
      </c>
      <c r="B42" s="24"/>
      <c r="C42" s="15"/>
      <c r="D42" s="24"/>
      <c r="E42" s="24"/>
      <c r="F42" s="24"/>
      <c r="G42" s="23"/>
    </row>
    <row r="43" spans="1:7" x14ac:dyDescent="0.2">
      <c r="A43" s="14" t="s">
        <v>45</v>
      </c>
      <c r="B43" s="15">
        <v>46475</v>
      </c>
      <c r="C43" s="15">
        <v>49000</v>
      </c>
      <c r="D43" s="15">
        <v>24378</v>
      </c>
      <c r="E43" s="15">
        <v>49000</v>
      </c>
      <c r="F43" s="24">
        <f t="shared" ref="F43:F52" si="5">E43/E$68</f>
        <v>13.424657534246576</v>
      </c>
      <c r="G43" s="23"/>
    </row>
    <row r="44" spans="1:7" x14ac:dyDescent="0.2">
      <c r="A44" s="14" t="s">
        <v>70</v>
      </c>
      <c r="B44" s="15">
        <v>39000</v>
      </c>
      <c r="C44" s="15">
        <v>0</v>
      </c>
      <c r="D44" s="15"/>
      <c r="E44" s="15">
        <v>20000</v>
      </c>
      <c r="F44" s="24">
        <f t="shared" si="5"/>
        <v>5.4794520547945202</v>
      </c>
      <c r="G44" s="23" t="s">
        <v>100</v>
      </c>
    </row>
    <row r="45" spans="1:7" x14ac:dyDescent="0.2">
      <c r="A45" s="14" t="s">
        <v>92</v>
      </c>
      <c r="B45" s="15">
        <v>8060</v>
      </c>
      <c r="C45" s="15">
        <v>9000</v>
      </c>
      <c r="D45" s="15">
        <v>2138</v>
      </c>
      <c r="E45" s="15">
        <v>6000</v>
      </c>
      <c r="F45" s="24">
        <f t="shared" si="5"/>
        <v>1.6438356164383561</v>
      </c>
      <c r="G45" s="12" t="s">
        <v>101</v>
      </c>
    </row>
    <row r="46" spans="1:7" x14ac:dyDescent="0.2">
      <c r="A46" s="14" t="s">
        <v>1</v>
      </c>
      <c r="B46" s="15">
        <v>3328</v>
      </c>
      <c r="C46" s="15">
        <v>10000</v>
      </c>
      <c r="D46" s="15">
        <v>1122</v>
      </c>
      <c r="E46" s="15">
        <v>5000</v>
      </c>
      <c r="F46" s="24">
        <f t="shared" si="5"/>
        <v>1.3698630136986301</v>
      </c>
      <c r="G46" s="12"/>
    </row>
    <row r="47" spans="1:7" x14ac:dyDescent="0.2">
      <c r="A47" s="14" t="s">
        <v>51</v>
      </c>
      <c r="B47" s="15">
        <v>2064</v>
      </c>
      <c r="C47" s="15">
        <v>6000</v>
      </c>
      <c r="D47" s="15">
        <v>618</v>
      </c>
      <c r="E47" s="15">
        <v>2000</v>
      </c>
      <c r="F47" s="24">
        <f t="shared" si="5"/>
        <v>0.54794520547945202</v>
      </c>
      <c r="G47" s="12"/>
    </row>
    <row r="48" spans="1:7" x14ac:dyDescent="0.2">
      <c r="A48" s="14" t="s">
        <v>43</v>
      </c>
      <c r="B48" s="15">
        <v>9990</v>
      </c>
      <c r="C48" s="15">
        <v>0</v>
      </c>
      <c r="D48" s="15">
        <v>0</v>
      </c>
      <c r="E48" s="15">
        <v>0</v>
      </c>
      <c r="F48" s="24">
        <f t="shared" si="5"/>
        <v>0</v>
      </c>
      <c r="G48" s="12"/>
    </row>
    <row r="49" spans="1:15" x14ac:dyDescent="0.2">
      <c r="A49" s="14" t="s">
        <v>58</v>
      </c>
      <c r="B49" s="15">
        <v>1119</v>
      </c>
      <c r="C49" s="15">
        <v>6000</v>
      </c>
      <c r="D49" s="15">
        <v>0</v>
      </c>
      <c r="E49" s="15">
        <v>3000</v>
      </c>
      <c r="F49" s="24">
        <f t="shared" si="5"/>
        <v>0.82191780821917804</v>
      </c>
      <c r="G49" s="23"/>
    </row>
    <row r="50" spans="1:15" x14ac:dyDescent="0.2">
      <c r="A50" s="14" t="s">
        <v>56</v>
      </c>
      <c r="B50" s="15">
        <v>636</v>
      </c>
      <c r="C50" s="15">
        <v>2000</v>
      </c>
      <c r="D50" s="15">
        <v>826</v>
      </c>
      <c r="E50" s="15">
        <v>1200</v>
      </c>
      <c r="F50" s="24">
        <f t="shared" si="5"/>
        <v>0.32876712328767121</v>
      </c>
      <c r="G50" s="12"/>
    </row>
    <row r="51" spans="1:15" x14ac:dyDescent="0.2">
      <c r="A51" s="14" t="s">
        <v>52</v>
      </c>
      <c r="B51" s="15">
        <v>0</v>
      </c>
      <c r="C51" s="15">
        <v>0</v>
      </c>
      <c r="D51" s="15">
        <v>0</v>
      </c>
      <c r="E51" s="15">
        <v>0</v>
      </c>
      <c r="F51" s="24">
        <f t="shared" si="5"/>
        <v>0</v>
      </c>
      <c r="G51" s="12" t="s">
        <v>29</v>
      </c>
    </row>
    <row r="52" spans="1:15" x14ac:dyDescent="0.2">
      <c r="A52" s="14" t="s">
        <v>6</v>
      </c>
      <c r="B52" s="15">
        <v>538</v>
      </c>
      <c r="C52" s="15">
        <v>2000</v>
      </c>
      <c r="D52" s="15">
        <v>1639</v>
      </c>
      <c r="E52" s="15">
        <v>1800</v>
      </c>
      <c r="F52" s="24">
        <f t="shared" si="5"/>
        <v>0.49315068493150682</v>
      </c>
      <c r="G52" s="12"/>
    </row>
    <row r="53" spans="1:15" x14ac:dyDescent="0.2">
      <c r="A53" s="14"/>
      <c r="B53" s="19"/>
      <c r="C53" s="19"/>
      <c r="D53" s="19"/>
      <c r="E53" s="19"/>
      <c r="F53" s="19"/>
      <c r="G53" s="20"/>
    </row>
    <row r="54" spans="1:15" x14ac:dyDescent="0.2">
      <c r="A54" s="5" t="s">
        <v>61</v>
      </c>
      <c r="B54" s="22">
        <f>SUM(B18:B53)</f>
        <v>690822</v>
      </c>
      <c r="C54" s="22">
        <f>SUM(C18:C53)</f>
        <v>702300</v>
      </c>
      <c r="D54" s="22">
        <f>SUM(D18:D53)</f>
        <v>467723</v>
      </c>
      <c r="E54" s="22">
        <f>SUM(E18:E53)</f>
        <v>708100</v>
      </c>
      <c r="F54" s="22"/>
      <c r="G54" s="20"/>
    </row>
    <row r="55" spans="1:15" x14ac:dyDescent="0.2">
      <c r="A55" s="5"/>
      <c r="B55" s="22"/>
      <c r="C55" s="22"/>
      <c r="D55" s="22"/>
      <c r="E55" s="22"/>
      <c r="F55" s="22"/>
      <c r="G55" s="20"/>
    </row>
    <row r="56" spans="1:15" x14ac:dyDescent="0.2">
      <c r="A56" s="21" t="s">
        <v>46</v>
      </c>
      <c r="B56" s="30">
        <f>B15-B54</f>
        <v>69569</v>
      </c>
      <c r="C56" s="30">
        <f>C15-C54</f>
        <v>27300</v>
      </c>
      <c r="D56" s="30">
        <f>D15-D54</f>
        <v>236943</v>
      </c>
      <c r="E56" s="30">
        <f>E15-E54</f>
        <v>0</v>
      </c>
      <c r="F56" s="30"/>
      <c r="G56" s="34"/>
      <c r="N56" s="17"/>
      <c r="O56" s="17"/>
    </row>
    <row r="57" spans="1:15" x14ac:dyDescent="0.2">
      <c r="A57" s="32" t="s">
        <v>80</v>
      </c>
      <c r="B57" s="33">
        <v>152</v>
      </c>
      <c r="C57" s="33"/>
      <c r="D57" s="33"/>
      <c r="E57" s="33"/>
      <c r="F57" s="33"/>
      <c r="G57" s="34"/>
      <c r="N57" s="17"/>
      <c r="O57" s="17"/>
    </row>
    <row r="58" spans="1:15" x14ac:dyDescent="0.2">
      <c r="A58" s="21" t="s">
        <v>47</v>
      </c>
      <c r="B58" s="30">
        <f>SUM(B56:B57)</f>
        <v>69721</v>
      </c>
      <c r="C58" s="30"/>
      <c r="D58" s="30"/>
      <c r="E58" s="30"/>
      <c r="F58" s="30"/>
      <c r="G58" s="31"/>
      <c r="N58" s="17"/>
      <c r="O58" s="17"/>
    </row>
    <row r="59" spans="1:15" x14ac:dyDescent="0.2">
      <c r="A59" s="5"/>
      <c r="B59" s="26"/>
      <c r="C59" s="26"/>
      <c r="D59" s="26"/>
      <c r="E59" s="26"/>
      <c r="F59" s="26"/>
      <c r="G59" s="35"/>
      <c r="N59" s="17"/>
      <c r="O59" s="17"/>
    </row>
    <row r="60" spans="1:15" x14ac:dyDescent="0.2">
      <c r="A60" s="5" t="s">
        <v>7</v>
      </c>
      <c r="B60" s="15">
        <v>572947</v>
      </c>
      <c r="C60" s="15"/>
      <c r="D60" s="24"/>
      <c r="E60" s="15"/>
      <c r="F60" s="24"/>
      <c r="G60" s="23"/>
    </row>
    <row r="61" spans="1:15" x14ac:dyDescent="0.2">
      <c r="A61" s="5" t="s">
        <v>87</v>
      </c>
      <c r="B61" s="15"/>
      <c r="C61" s="15"/>
      <c r="D61" s="24"/>
      <c r="E61" s="15"/>
      <c r="F61" s="24"/>
      <c r="G61" s="23"/>
    </row>
    <row r="62" spans="1:15" x14ac:dyDescent="0.2">
      <c r="A62" s="14" t="s">
        <v>86</v>
      </c>
      <c r="B62" s="15">
        <v>15000</v>
      </c>
      <c r="C62" s="15"/>
      <c r="D62" s="24"/>
      <c r="E62" s="15"/>
      <c r="F62" s="24"/>
      <c r="G62" s="23"/>
    </row>
    <row r="63" spans="1:15" x14ac:dyDescent="0.2">
      <c r="A63" s="14" t="s">
        <v>83</v>
      </c>
      <c r="B63" s="15">
        <v>52794</v>
      </c>
      <c r="C63" s="15"/>
      <c r="D63" s="24"/>
      <c r="E63" s="15"/>
      <c r="F63" s="24"/>
      <c r="G63" s="23"/>
    </row>
    <row r="64" spans="1:15" x14ac:dyDescent="0.2">
      <c r="A64" s="14" t="s">
        <v>84</v>
      </c>
      <c r="B64" s="15">
        <v>35772</v>
      </c>
      <c r="C64" s="15"/>
      <c r="D64" s="24"/>
      <c r="E64" s="15"/>
      <c r="F64" s="24"/>
      <c r="G64" s="23"/>
    </row>
    <row r="65" spans="1:11" x14ac:dyDescent="0.2">
      <c r="A65" s="14" t="s">
        <v>85</v>
      </c>
      <c r="B65" s="15">
        <v>73868</v>
      </c>
      <c r="C65" s="15"/>
      <c r="D65" s="24"/>
      <c r="E65" s="15"/>
      <c r="F65" s="24"/>
      <c r="G65" s="23"/>
    </row>
    <row r="66" spans="1:11" x14ac:dyDescent="0.2">
      <c r="A66" s="14"/>
      <c r="B66" s="18"/>
      <c r="C66" s="15"/>
      <c r="D66" s="15"/>
      <c r="E66" s="15"/>
      <c r="F66" s="15"/>
      <c r="G66" s="23"/>
    </row>
    <row r="67" spans="1:11" x14ac:dyDescent="0.2">
      <c r="A67" s="47"/>
      <c r="B67" s="22"/>
      <c r="C67" s="22"/>
      <c r="D67" s="22"/>
      <c r="E67" s="22"/>
      <c r="F67" s="22"/>
      <c r="G67" s="36"/>
    </row>
    <row r="68" spans="1:11" x14ac:dyDescent="0.2">
      <c r="A68" s="14" t="s">
        <v>94</v>
      </c>
      <c r="B68" s="37">
        <v>3911</v>
      </c>
      <c r="C68" s="37">
        <v>3800</v>
      </c>
      <c r="D68" s="37">
        <v>3600</v>
      </c>
      <c r="E68" s="37">
        <v>3650</v>
      </c>
      <c r="F68" s="37"/>
      <c r="G68" s="38" t="s">
        <v>102</v>
      </c>
    </row>
    <row r="69" spans="1:11" x14ac:dyDescent="0.2">
      <c r="A69" s="14"/>
      <c r="B69" s="39"/>
      <c r="C69" s="39"/>
      <c r="D69" s="39"/>
      <c r="E69" s="39"/>
      <c r="F69" s="39"/>
      <c r="G69" s="40"/>
    </row>
    <row r="70" spans="1:11" x14ac:dyDescent="0.2">
      <c r="A70" s="41" t="s">
        <v>10</v>
      </c>
      <c r="B70" s="42" t="s">
        <v>26</v>
      </c>
      <c r="C70" s="42" t="s">
        <v>26</v>
      </c>
      <c r="D70" s="42" t="s">
        <v>26</v>
      </c>
      <c r="E70" s="42" t="s">
        <v>89</v>
      </c>
      <c r="F70" s="42"/>
      <c r="G70" s="43"/>
    </row>
    <row r="71" spans="1:11" x14ac:dyDescent="0.2">
      <c r="A71" s="14" t="s">
        <v>8</v>
      </c>
      <c r="B71" s="44" t="s">
        <v>27</v>
      </c>
      <c r="C71" s="44" t="s">
        <v>27</v>
      </c>
      <c r="D71" s="44" t="s">
        <v>27</v>
      </c>
      <c r="E71" s="44" t="s">
        <v>27</v>
      </c>
      <c r="F71" s="44"/>
      <c r="G71" s="40"/>
    </row>
    <row r="72" spans="1:11" x14ac:dyDescent="0.2">
      <c r="A72" s="45" t="s">
        <v>67</v>
      </c>
      <c r="B72" s="44" t="s">
        <v>28</v>
      </c>
      <c r="C72" s="44" t="s">
        <v>28</v>
      </c>
      <c r="D72" s="44" t="s">
        <v>28</v>
      </c>
      <c r="E72" s="44" t="s">
        <v>28</v>
      </c>
      <c r="F72" s="44"/>
      <c r="G72" s="46"/>
      <c r="K72" s="17"/>
    </row>
    <row r="73" spans="1:11" x14ac:dyDescent="0.2">
      <c r="A73" s="47" t="s">
        <v>9</v>
      </c>
      <c r="B73" s="48">
        <v>30</v>
      </c>
      <c r="C73" s="48">
        <v>30</v>
      </c>
      <c r="D73" s="48">
        <v>30</v>
      </c>
      <c r="E73" s="48">
        <v>30</v>
      </c>
      <c r="F73" s="48"/>
      <c r="G73" s="49"/>
    </row>
    <row r="74" spans="1:11" x14ac:dyDescent="0.2">
      <c r="A74" s="17"/>
      <c r="B74" s="69"/>
      <c r="C74" s="69"/>
      <c r="D74" s="69"/>
      <c r="E74" s="69"/>
      <c r="F74" s="69"/>
      <c r="G74" s="51"/>
    </row>
    <row r="75" spans="1:11" x14ac:dyDescent="0.2">
      <c r="A75" s="17"/>
      <c r="B75" s="69"/>
      <c r="C75" s="69"/>
      <c r="D75" s="69"/>
      <c r="E75" s="69"/>
      <c r="F75" s="69"/>
      <c r="G75" s="51"/>
    </row>
    <row r="76" spans="1:11" x14ac:dyDescent="0.2">
      <c r="A76" s="17"/>
      <c r="B76" s="50"/>
      <c r="C76" s="50"/>
      <c r="D76" s="50"/>
      <c r="E76" s="50"/>
      <c r="F76" s="50"/>
      <c r="G76" s="51"/>
    </row>
    <row r="77" spans="1:11" ht="15.75" x14ac:dyDescent="0.25">
      <c r="A77" s="64" t="s">
        <v>81</v>
      </c>
      <c r="B77" s="50"/>
      <c r="C77" s="50"/>
      <c r="D77" s="50"/>
      <c r="E77" s="50"/>
      <c r="F77" s="50"/>
      <c r="G77" s="51"/>
    </row>
    <row r="78" spans="1:11" x14ac:dyDescent="0.2">
      <c r="A78" s="52"/>
    </row>
    <row r="79" spans="1:11" ht="15.75" x14ac:dyDescent="0.25">
      <c r="A79" s="55" t="s">
        <v>73</v>
      </c>
      <c r="B79" s="56"/>
      <c r="C79" s="56"/>
      <c r="D79" s="56"/>
      <c r="E79" s="56"/>
      <c r="F79" s="56"/>
      <c r="G79" s="57"/>
    </row>
    <row r="80" spans="1:11" ht="15.75" x14ac:dyDescent="0.25">
      <c r="A80" s="55" t="s">
        <v>107</v>
      </c>
      <c r="B80" s="56"/>
      <c r="C80" s="56"/>
      <c r="D80" s="56"/>
      <c r="E80" s="56"/>
      <c r="F80" s="56"/>
      <c r="G80" s="57"/>
    </row>
    <row r="81" spans="1:7" ht="15.75" x14ac:dyDescent="0.25">
      <c r="A81" s="58" t="s">
        <v>66</v>
      </c>
      <c r="B81" s="56"/>
      <c r="C81" s="56"/>
      <c r="D81" s="56"/>
      <c r="E81" s="56"/>
      <c r="F81" s="56"/>
      <c r="G81" s="57"/>
    </row>
    <row r="82" spans="1:7" ht="15.75" x14ac:dyDescent="0.25">
      <c r="A82" s="58" t="s">
        <v>74</v>
      </c>
      <c r="B82" s="56"/>
      <c r="C82" s="56"/>
      <c r="D82" s="56"/>
      <c r="E82" s="56"/>
      <c r="F82" s="56"/>
      <c r="G82" s="57"/>
    </row>
    <row r="83" spans="1:7" ht="15.75" x14ac:dyDescent="0.25">
      <c r="A83" s="55" t="s">
        <v>65</v>
      </c>
      <c r="B83" s="56"/>
      <c r="C83" s="56"/>
      <c r="D83" s="56"/>
      <c r="E83" s="56"/>
      <c r="F83" s="56"/>
      <c r="G83" s="57"/>
    </row>
    <row r="84" spans="1:7" ht="15.75" x14ac:dyDescent="0.25">
      <c r="A84" s="55" t="s">
        <v>72</v>
      </c>
      <c r="B84" s="56"/>
      <c r="C84" s="56"/>
      <c r="D84" s="56"/>
      <c r="E84" s="56"/>
      <c r="F84" s="56"/>
      <c r="G84" s="57"/>
    </row>
    <row r="85" spans="1:7" ht="15.75" x14ac:dyDescent="0.25">
      <c r="A85" s="55" t="s">
        <v>98</v>
      </c>
      <c r="B85" s="56"/>
      <c r="C85" s="56"/>
      <c r="D85" s="56"/>
      <c r="E85" s="56"/>
      <c r="F85" s="56"/>
      <c r="G85" s="57"/>
    </row>
    <row r="86" spans="1:7" ht="15.75" x14ac:dyDescent="0.25">
      <c r="A86" s="58" t="s">
        <v>108</v>
      </c>
      <c r="B86" s="59"/>
      <c r="C86" s="59"/>
      <c r="D86" s="59"/>
      <c r="E86" s="59"/>
      <c r="F86" s="59"/>
      <c r="G86" s="57"/>
    </row>
    <row r="87" spans="1:7" ht="15.75" x14ac:dyDescent="0.25">
      <c r="A87" s="58" t="s">
        <v>95</v>
      </c>
      <c r="B87" s="59"/>
      <c r="C87" s="59"/>
      <c r="D87" s="59"/>
      <c r="E87" s="59"/>
      <c r="F87" s="59"/>
      <c r="G87" s="63"/>
    </row>
    <row r="88" spans="1:7" ht="15.75" x14ac:dyDescent="0.25">
      <c r="A88" s="58" t="s">
        <v>104</v>
      </c>
      <c r="B88" s="59"/>
      <c r="C88" s="59"/>
      <c r="D88" s="59"/>
      <c r="E88" s="59"/>
      <c r="F88" s="59"/>
      <c r="G88" s="57"/>
    </row>
    <row r="89" spans="1:7" ht="15.75" x14ac:dyDescent="0.25">
      <c r="A89" s="58" t="s">
        <v>103</v>
      </c>
      <c r="B89" s="59"/>
      <c r="C89" s="59"/>
      <c r="D89" s="59"/>
      <c r="E89" s="59"/>
      <c r="F89" s="59"/>
      <c r="G89" s="57"/>
    </row>
    <row r="90" spans="1:7" ht="15.75" x14ac:dyDescent="0.25">
      <c r="A90" s="60" t="s">
        <v>96</v>
      </c>
      <c r="B90" s="59"/>
      <c r="C90" s="59"/>
      <c r="D90" s="59"/>
      <c r="E90" s="59"/>
      <c r="F90" s="59"/>
      <c r="G90" s="57"/>
    </row>
    <row r="91" spans="1:7" ht="15.75" x14ac:dyDescent="0.25">
      <c r="A91" s="58" t="s">
        <v>97</v>
      </c>
      <c r="B91" s="59"/>
      <c r="C91" s="59"/>
      <c r="D91" s="59"/>
      <c r="E91" s="59"/>
      <c r="F91" s="59"/>
      <c r="G91" s="57"/>
    </row>
    <row r="92" spans="1:7" ht="15.75" x14ac:dyDescent="0.25">
      <c r="A92" s="58" t="s">
        <v>109</v>
      </c>
      <c r="B92" s="59"/>
      <c r="C92" s="59"/>
      <c r="D92" s="59"/>
      <c r="E92" s="59"/>
      <c r="F92" s="59"/>
      <c r="G92" s="57"/>
    </row>
    <row r="93" spans="1:7" ht="15.75" x14ac:dyDescent="0.25">
      <c r="A93" s="58" t="s">
        <v>106</v>
      </c>
      <c r="B93" s="59"/>
      <c r="C93" s="59"/>
      <c r="D93" s="59"/>
      <c r="E93" s="59"/>
      <c r="F93" s="59"/>
      <c r="G93" s="57"/>
    </row>
    <row r="94" spans="1:7" ht="15.75" x14ac:dyDescent="0.25">
      <c r="A94" s="58" t="s">
        <v>105</v>
      </c>
      <c r="B94" s="59"/>
      <c r="C94" s="59"/>
      <c r="D94" s="59"/>
      <c r="E94" s="59"/>
      <c r="F94" s="59"/>
      <c r="G94" s="57"/>
    </row>
    <row r="95" spans="1:7" ht="15.75" x14ac:dyDescent="0.25">
      <c r="A95" s="58" t="s">
        <v>110</v>
      </c>
      <c r="B95" s="59"/>
      <c r="C95" s="59"/>
      <c r="D95" s="59"/>
      <c r="E95" s="59"/>
      <c r="F95" s="59"/>
      <c r="G95" s="57"/>
    </row>
    <row r="96" spans="1:7" ht="15.75" x14ac:dyDescent="0.25">
      <c r="A96" s="58" t="s">
        <v>99</v>
      </c>
      <c r="B96" s="59"/>
      <c r="C96" s="59"/>
      <c r="D96" s="59"/>
      <c r="E96" s="59"/>
      <c r="F96" s="59"/>
      <c r="G96" s="57"/>
    </row>
    <row r="97" spans="1:7" ht="15.75" x14ac:dyDescent="0.25">
      <c r="A97" s="58"/>
      <c r="B97" s="59"/>
      <c r="C97" s="59"/>
      <c r="D97" s="59"/>
      <c r="E97" s="59"/>
      <c r="F97" s="59"/>
      <c r="G97" s="57"/>
    </row>
    <row r="98" spans="1:7" ht="15.75" x14ac:dyDescent="0.25">
      <c r="A98" s="61" t="s">
        <v>82</v>
      </c>
      <c r="B98" s="59"/>
      <c r="C98" s="59"/>
      <c r="D98" s="59"/>
      <c r="E98" s="59"/>
      <c r="F98" s="59"/>
      <c r="G98" s="57"/>
    </row>
    <row r="99" spans="1:7" ht="15.75" x14ac:dyDescent="0.25">
      <c r="A99" s="61"/>
      <c r="B99" s="59"/>
      <c r="C99" s="59"/>
      <c r="D99" s="59"/>
      <c r="E99" s="59"/>
      <c r="F99" s="59"/>
      <c r="G99" s="57"/>
    </row>
    <row r="100" spans="1:7" ht="15.75" x14ac:dyDescent="0.25">
      <c r="A100" s="65">
        <v>43865</v>
      </c>
      <c r="B100" s="59"/>
      <c r="C100" s="59"/>
      <c r="D100" s="59"/>
      <c r="E100" s="59"/>
      <c r="F100" s="59"/>
      <c r="G100" s="57"/>
    </row>
    <row r="101" spans="1:7" ht="15.75" x14ac:dyDescent="0.25">
      <c r="A101" s="62" t="s">
        <v>75</v>
      </c>
      <c r="B101" s="59"/>
      <c r="C101" s="59"/>
      <c r="D101" s="59"/>
      <c r="E101" s="59"/>
      <c r="F101" s="59"/>
      <c r="G101" s="57"/>
    </row>
    <row r="102" spans="1:7" ht="15.75" x14ac:dyDescent="0.25">
      <c r="A102" s="62" t="s">
        <v>76</v>
      </c>
      <c r="B102" s="59"/>
      <c r="C102" s="59"/>
      <c r="D102" s="59"/>
      <c r="E102" s="59"/>
      <c r="F102" s="59"/>
      <c r="G102" s="57"/>
    </row>
    <row r="103" spans="1:7" ht="15" x14ac:dyDescent="0.25">
      <c r="A103" s="62"/>
    </row>
    <row r="104" spans="1:7" ht="15" x14ac:dyDescent="0.25">
      <c r="A104" s="62"/>
    </row>
    <row r="163" spans="1:15" x14ac:dyDescent="0.2">
      <c r="B163" s="50"/>
      <c r="C163" s="50"/>
      <c r="D163" s="50"/>
      <c r="E163" s="50"/>
      <c r="F163" s="50"/>
    </row>
    <row r="164" spans="1:15" x14ac:dyDescent="0.2">
      <c r="B164" s="50"/>
      <c r="C164" s="50"/>
      <c r="D164" s="50"/>
      <c r="E164" s="50"/>
      <c r="F164" s="50"/>
    </row>
    <row r="165" spans="1:15" x14ac:dyDescent="0.2">
      <c r="B165" s="50"/>
      <c r="C165" s="50"/>
      <c r="D165" s="50"/>
      <c r="E165" s="50"/>
      <c r="F165" s="50"/>
    </row>
    <row r="166" spans="1:15" x14ac:dyDescent="0.2">
      <c r="B166" s="50"/>
      <c r="C166" s="50"/>
      <c r="D166" s="50"/>
      <c r="E166" s="50"/>
      <c r="F166" s="50"/>
    </row>
    <row r="167" spans="1:15" x14ac:dyDescent="0.2">
      <c r="B167" s="50"/>
      <c r="C167" s="50"/>
      <c r="D167" s="50"/>
      <c r="E167" s="50"/>
      <c r="F167" s="50"/>
    </row>
    <row r="168" spans="1:15" x14ac:dyDescent="0.2">
      <c r="B168" s="50"/>
      <c r="C168" s="50"/>
      <c r="D168" s="50"/>
      <c r="E168" s="50"/>
      <c r="F168" s="50"/>
    </row>
    <row r="169" spans="1:15" x14ac:dyDescent="0.2">
      <c r="B169" s="50"/>
      <c r="C169" s="50"/>
      <c r="D169" s="50"/>
      <c r="E169" s="50"/>
      <c r="F169" s="50"/>
    </row>
    <row r="170" spans="1:15" s="54" customFormat="1" x14ac:dyDescent="0.2">
      <c r="A170" s="13"/>
      <c r="B170" s="50"/>
      <c r="C170" s="50"/>
      <c r="D170" s="50"/>
      <c r="E170" s="50"/>
      <c r="F170" s="50"/>
      <c r="H170" s="13"/>
      <c r="I170" s="13"/>
      <c r="J170" s="13"/>
      <c r="K170" s="13"/>
      <c r="L170" s="13"/>
      <c r="M170" s="13"/>
      <c r="N170" s="13"/>
      <c r="O170" s="13"/>
    </row>
    <row r="171" spans="1:15" s="54" customFormat="1" x14ac:dyDescent="0.2">
      <c r="A171" s="13"/>
      <c r="B171" s="50"/>
      <c r="C171" s="50"/>
      <c r="D171" s="50"/>
      <c r="E171" s="50"/>
      <c r="F171" s="50"/>
      <c r="H171" s="13"/>
      <c r="I171" s="13"/>
      <c r="J171" s="13"/>
      <c r="K171" s="13"/>
      <c r="L171" s="13"/>
      <c r="M171" s="13"/>
      <c r="N171" s="13"/>
      <c r="O171" s="13"/>
    </row>
    <row r="172" spans="1:15" s="54" customFormat="1" x14ac:dyDescent="0.2">
      <c r="A172" s="13"/>
      <c r="B172" s="50"/>
      <c r="C172" s="50"/>
      <c r="D172" s="50"/>
      <c r="E172" s="50"/>
      <c r="F172" s="50"/>
      <c r="H172" s="13"/>
      <c r="I172" s="13"/>
      <c r="J172" s="13"/>
      <c r="K172" s="13"/>
      <c r="L172" s="13"/>
      <c r="M172" s="13"/>
      <c r="N172" s="13"/>
      <c r="O172" s="13"/>
    </row>
    <row r="173" spans="1:15" s="54" customFormat="1" x14ac:dyDescent="0.2">
      <c r="A173" s="13"/>
      <c r="B173" s="50"/>
      <c r="C173" s="50"/>
      <c r="D173" s="50"/>
      <c r="E173" s="50"/>
      <c r="F173" s="50"/>
      <c r="H173" s="13"/>
      <c r="I173" s="13"/>
      <c r="J173" s="13"/>
      <c r="K173" s="13"/>
      <c r="L173" s="13"/>
      <c r="M173" s="13"/>
      <c r="N173" s="13"/>
      <c r="O173" s="13"/>
    </row>
    <row r="174" spans="1:15" s="54" customFormat="1" x14ac:dyDescent="0.2">
      <c r="A174" s="13"/>
      <c r="B174" s="50"/>
      <c r="C174" s="50"/>
      <c r="D174" s="50"/>
      <c r="E174" s="50"/>
      <c r="F174" s="50"/>
      <c r="H174" s="13"/>
      <c r="I174" s="13"/>
      <c r="J174" s="13"/>
      <c r="K174" s="13"/>
      <c r="L174" s="13"/>
      <c r="M174" s="13"/>
      <c r="N174" s="13"/>
      <c r="O174" s="13"/>
    </row>
    <row r="175" spans="1:15" s="54" customFormat="1" x14ac:dyDescent="0.2">
      <c r="A175" s="13"/>
      <c r="B175" s="50"/>
      <c r="C175" s="50"/>
      <c r="D175" s="50"/>
      <c r="E175" s="50"/>
      <c r="F175" s="50"/>
      <c r="H175" s="13"/>
      <c r="I175" s="13"/>
      <c r="J175" s="13"/>
      <c r="K175" s="13"/>
      <c r="L175" s="13"/>
      <c r="M175" s="13"/>
      <c r="N175" s="13"/>
      <c r="O175" s="13"/>
    </row>
    <row r="176" spans="1:15" s="54" customFormat="1" x14ac:dyDescent="0.2">
      <c r="A176" s="13"/>
      <c r="B176" s="50"/>
      <c r="C176" s="50"/>
      <c r="D176" s="50"/>
      <c r="E176" s="50"/>
      <c r="F176" s="50"/>
      <c r="H176" s="13"/>
      <c r="I176" s="13"/>
      <c r="J176" s="13"/>
      <c r="K176" s="13"/>
      <c r="L176" s="13"/>
      <c r="M176" s="13"/>
      <c r="N176" s="13"/>
      <c r="O176" s="13"/>
    </row>
  </sheetData>
  <mergeCells count="4">
    <mergeCell ref="C1:D1"/>
    <mergeCell ref="E1:F1"/>
    <mergeCell ref="C39:D39"/>
    <mergeCell ref="E39:F39"/>
  </mergeCells>
  <pageMargins left="0.70866141732283472" right="0.70866141732283472" top="0.94488188976377963" bottom="0.74803149606299213" header="0.51181102362204722" footer="0.31496062992125984"/>
  <pageSetup paperSize="9" orientation="landscape" r:id="rId1"/>
  <headerFooter alignWithMargins="0">
    <oddHeader>&amp;LSvenska Inner Wheel
Budget beslutad på rådsmöte per telefon den 18 april 2020</oddHeader>
    <oddFooter>&amp;C&amp;P (3)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2020 - 2021 </vt:lpstr>
    </vt:vector>
  </TitlesOfParts>
  <Company>Linköpings kommun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Rådskattmästare</dc:creator>
  <cp:lastModifiedBy>Rådskattmästare</cp:lastModifiedBy>
  <cp:lastPrinted>2020-01-13T10:17:18Z</cp:lastPrinted>
  <dcterms:created xsi:type="dcterms:W3CDTF">2003-10-14T18:53:09Z</dcterms:created>
  <dcterms:modified xsi:type="dcterms:W3CDTF">2020-07-04T09:43:49Z</dcterms:modified>
</cp:coreProperties>
</file>