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uma5929\Desktop\"/>
    </mc:Choice>
  </mc:AlternateContent>
  <xr:revisionPtr revIDLastSave="0" documentId="8_{933AC5D1-32FB-495E-9F7A-1D1FE6A2E1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medlemmar" sheetId="11" r:id="rId1"/>
  </sheets>
  <definedNames>
    <definedName name="Print_Area" localSheetId="0">'Budget medlemmar'!$A$1:$J$130</definedName>
    <definedName name="_xlnm.Print_Area" localSheetId="0">'Budget medlemmar'!$A$1:$J$130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1" l="1"/>
  <c r="I38" i="11"/>
  <c r="H14" i="11"/>
  <c r="G14" i="11"/>
  <c r="C14" i="11"/>
  <c r="H19" i="11"/>
  <c r="I35" i="11"/>
  <c r="E14" i="11"/>
  <c r="G49" i="11"/>
  <c r="F39" i="11"/>
  <c r="F11" i="11"/>
  <c r="F9" i="11"/>
  <c r="F8" i="11"/>
  <c r="F7" i="11"/>
  <c r="F19" i="11"/>
  <c r="E65" i="11"/>
  <c r="D49" i="11"/>
  <c r="E49" i="11"/>
  <c r="D14" i="11"/>
  <c r="C65" i="11"/>
  <c r="C49" i="11"/>
  <c r="I42" i="11"/>
  <c r="I39" i="11"/>
  <c r="I26" i="11"/>
  <c r="I18" i="11"/>
  <c r="I17" i="11"/>
  <c r="G65" i="11"/>
  <c r="I29" i="11"/>
  <c r="I24" i="11"/>
  <c r="I34" i="11"/>
  <c r="I33" i="11"/>
  <c r="I48" i="11"/>
  <c r="I46" i="11"/>
  <c r="I47" i="11"/>
  <c r="I45" i="11"/>
  <c r="I44" i="11"/>
  <c r="I43" i="11"/>
  <c r="I40" i="11"/>
  <c r="I41" i="11"/>
  <c r="I37" i="11"/>
  <c r="I36" i="11"/>
  <c r="I32" i="11"/>
  <c r="I31" i="11"/>
  <c r="I30" i="11"/>
  <c r="I28" i="11"/>
  <c r="I27" i="11"/>
  <c r="I25" i="11"/>
  <c r="I23" i="11"/>
  <c r="I22" i="11"/>
  <c r="I20" i="11"/>
  <c r="C51" i="11" l="1"/>
  <c r="C53" i="11" s="1"/>
  <c r="D51" i="11"/>
  <c r="D53" i="11" s="1"/>
  <c r="E51" i="11"/>
  <c r="E53" i="11" s="1"/>
  <c r="F49" i="11"/>
  <c r="F14" i="11"/>
  <c r="G51" i="11"/>
  <c r="G53" i="11" s="1"/>
  <c r="F51" i="11" l="1"/>
  <c r="F53" i="11" s="1"/>
  <c r="H49" i="11"/>
  <c r="H51" i="11" s="1"/>
  <c r="H53" i="11" s="1"/>
  <c r="I19" i="11"/>
</calcChain>
</file>

<file path=xl/sharedStrings.xml><?xml version="1.0" encoding="utf-8"?>
<sst xmlns="http://schemas.openxmlformats.org/spreadsheetml/2006/main" count="196" uniqueCount="158">
  <si>
    <t>Budget</t>
  </si>
  <si>
    <t>Resultatposter</t>
  </si>
  <si>
    <t>Intäkter</t>
  </si>
  <si>
    <t>Kostnader</t>
  </si>
  <si>
    <t>Övriga kostnader</t>
  </si>
  <si>
    <t>Eget kapital</t>
  </si>
  <si>
    <t>Avgift SIWR kr hel resp halv</t>
  </si>
  <si>
    <t xml:space="preserve">Avgift IIW kr hel resp halv </t>
  </si>
  <si>
    <t>1)</t>
  </si>
  <si>
    <t>4)</t>
  </si>
  <si>
    <t>2)</t>
  </si>
  <si>
    <t>8)</t>
  </si>
  <si>
    <t>9)</t>
  </si>
  <si>
    <t>10)</t>
  </si>
  <si>
    <t>12)</t>
  </si>
  <si>
    <t>13)</t>
  </si>
  <si>
    <t>Medlemsavgift IIW</t>
  </si>
  <si>
    <t>Medlemsavgift SIWR</t>
  </si>
  <si>
    <t>7)</t>
  </si>
  <si>
    <t>42 / 21</t>
  </si>
  <si>
    <t>50 / 25</t>
  </si>
  <si>
    <t>20 / 10</t>
  </si>
  <si>
    <t>16)</t>
  </si>
  <si>
    <t>Uppvaktning, representation</t>
  </si>
  <si>
    <t>6)</t>
  </si>
  <si>
    <t>11)</t>
  </si>
  <si>
    <t>IW-Nytt, tryckning</t>
  </si>
  <si>
    <t>IW-Nytt, distribution</t>
  </si>
  <si>
    <t>Matrikelkostnader</t>
  </si>
  <si>
    <t>Resultat före finansiella intäkter</t>
  </si>
  <si>
    <t xml:space="preserve">Convention </t>
  </si>
  <si>
    <t>Medlemsavgifter till IIW</t>
  </si>
  <si>
    <t>Porto</t>
  </si>
  <si>
    <t>Arkivkostnader</t>
  </si>
  <si>
    <t>Registeravgift SIWR</t>
  </si>
  <si>
    <t>Stadgar, instruktioner och handbok</t>
  </si>
  <si>
    <t>Informationmöte, subvention</t>
  </si>
  <si>
    <t>Bank och bankgiro, avgifter</t>
  </si>
  <si>
    <t>IW-redaktör och arkivarie, omkostnader</t>
  </si>
  <si>
    <t>IT-, Webmaster, matrikelredaktör, omkostnader</t>
  </si>
  <si>
    <t>Informationsmöte, lokalkostnad</t>
  </si>
  <si>
    <t>Summa intäkter</t>
  </si>
  <si>
    <t>Summa kostnader</t>
  </si>
  <si>
    <t>3)</t>
  </si>
  <si>
    <t>Registeravgift kr hel resp halv</t>
  </si>
  <si>
    <t>RP, vRP distriktsbesök m m</t>
  </si>
  <si>
    <t xml:space="preserve">Rådsmöte, lokalkostnad </t>
  </si>
  <si>
    <t>5)</t>
  </si>
  <si>
    <t>Rådsmöte, VU, adjungerade och gäster</t>
  </si>
  <si>
    <t>Avsatt till stipendier Silviasystrar</t>
  </si>
  <si>
    <t>Avsatt till IT-utbildning</t>
  </si>
  <si>
    <t>Avsatt till Hemsida / Register</t>
  </si>
  <si>
    <t>Avsatt till Convention</t>
  </si>
  <si>
    <t>Avsättningar</t>
  </si>
  <si>
    <t>Inköp varor, emblem etc</t>
  </si>
  <si>
    <t>Övriga intäkter, IW-märken</t>
  </si>
  <si>
    <t>14)</t>
  </si>
  <si>
    <t>17)</t>
  </si>
  <si>
    <t xml:space="preserve"> </t>
  </si>
  <si>
    <t>Konto</t>
  </si>
  <si>
    <t>Kr</t>
  </si>
  <si>
    <t>Utfall
 helår</t>
  </si>
  <si>
    <t>Utfall 
helår</t>
  </si>
  <si>
    <t>Noter</t>
  </si>
  <si>
    <t>Kostnad 
per 
medlem</t>
  </si>
  <si>
    <t>Utfall 
halvår</t>
  </si>
  <si>
    <t>Avskrivningar</t>
  </si>
  <si>
    <t>Summa avsättningar</t>
  </si>
  <si>
    <t>Past RP, vRP resor utöver VU-, info- och rådsmöten</t>
  </si>
  <si>
    <t xml:space="preserve">Hemsida &amp; register, drift </t>
  </si>
  <si>
    <t>2021/2022</t>
  </si>
  <si>
    <t>15)</t>
  </si>
  <si>
    <t>Avgift till SIWR är 50 kr för helår, 25 kr för halvår. Oförändrad.</t>
  </si>
  <si>
    <t>Registeravgift är 20 kr för helår, 10 kr för halvår. Oförändrad.</t>
  </si>
  <si>
    <t>18)</t>
  </si>
  <si>
    <t>19)</t>
  </si>
  <si>
    <t>20)</t>
  </si>
  <si>
    <t>Informationsmöte, VU, adjungerade och föredragshållare</t>
  </si>
  <si>
    <t>2022/2023</t>
  </si>
  <si>
    <t>Reseutjämning</t>
  </si>
  <si>
    <t>Stadgar &amp; Matrikel kr</t>
  </si>
  <si>
    <t>IW-Nytt prenumerationer</t>
  </si>
  <si>
    <t>Trycksaker och medlemsbrev.</t>
  </si>
  <si>
    <t>Mellanlagring av arkivmaterial 500 kr.</t>
  </si>
  <si>
    <t>Trycksaker och informationsmateriel</t>
  </si>
  <si>
    <t>VU möte, logi och resa</t>
  </si>
  <si>
    <t>Avsättning Narkotikasökhundar</t>
  </si>
  <si>
    <t>Avsättning IW-doktorn</t>
  </si>
  <si>
    <t>Avsättning Internationellt hjälpprojekt</t>
  </si>
  <si>
    <t>Avsatt till Covidfond</t>
  </si>
  <si>
    <t>Pundets värde sätts 1 juli varje år, justeras till närmaste hel eller halv krona.</t>
  </si>
  <si>
    <t>Matriklar &amp; Stadgar Instruktioner Handbok, intäkter</t>
  </si>
  <si>
    <t>IW-redaktör programvara</t>
  </si>
  <si>
    <t xml:space="preserve">16) </t>
  </si>
  <si>
    <t>I matrikelavgiften på 30 kr/medlem ingår även avgiften för Stadgar, instruktioner och handbok.</t>
  </si>
  <si>
    <t>Inköp Directory</t>
  </si>
  <si>
    <t>Kontorsmaterial</t>
  </si>
  <si>
    <t>Öresutjämning</t>
  </si>
  <si>
    <t>Beräknat resultat</t>
  </si>
  <si>
    <t>44 / 22</t>
  </si>
  <si>
    <t>Rskm/RP/vRP</t>
  </si>
  <si>
    <t>Betalda resp budgeterade antal medlemmar hel avgift</t>
  </si>
  <si>
    <t>Jubileumsgåvor klubbar till hjälpverksamhet samt avtackningar.</t>
  </si>
  <si>
    <t>Enligt IT-gruppens äskande för utveckling hemsidan / register samt utbildning av IT-gruppen SIWR.</t>
  </si>
  <si>
    <t>Leverantören reserverar sig för eventuella pappersprisförändringar samt ökade fraktkostnader.</t>
  </si>
  <si>
    <t>Infomöteskostnader för IT-samordnare, Webmaster, Matrikelredaktör, lokalkostnad IT går här. Kvarvarande medel kommer</t>
  </si>
  <si>
    <t>inte att räcka till för deltagande på Infomötet utan resten får gå på konto 4600.</t>
  </si>
  <si>
    <t>2023/2024</t>
  </si>
  <si>
    <t>IIW-president besök ink NR &amp; Redaktör</t>
  </si>
  <si>
    <t>Hemsida och register, utveckling &amp; utbildning</t>
  </si>
  <si>
    <t>Enligt önskemål från RÅM i Lund november 2022 önskades att det egna kapitalet skulle minskas.</t>
  </si>
  <si>
    <t>NR, RP Nordic- och European meeting</t>
  </si>
  <si>
    <t xml:space="preserve">2 st Rådsmöten för SIWR:s VU, adjungerade och eventuella gäster. Deltagaravgift max 3 000 kr inkl moms. </t>
  </si>
  <si>
    <t xml:space="preserve">VU möte i samband med Infomöte,  VU + redaktör &amp; grafisk producent: 7 deltagare. Digitalt budgetmöte samt övriga VU-möten </t>
  </si>
  <si>
    <t>21)</t>
  </si>
  <si>
    <t>Övriga kostnader inklusive reskostnader i samband med fadderbesök "rädda kvar klubbar".</t>
  </si>
  <si>
    <t>Budgetförslag till rådsmötet i Sundsvall mars 2024</t>
  </si>
  <si>
    <t>43/21,5</t>
  </si>
  <si>
    <t>44/22</t>
  </si>
  <si>
    <t>Intäktsräntor</t>
  </si>
  <si>
    <t>Fotnoter till budgetförslag 2024/2025</t>
  </si>
  <si>
    <t>Budgetförslag till rådsmöte mars 2024</t>
  </si>
  <si>
    <t xml:space="preserve">Budgeten 2024/2025 är beräknad på 2 900 medlemmar.  </t>
  </si>
  <si>
    <t>är digitala. VU mötet i samband med infomötet i Karlstad augusti 2023 hölls hos rådsspresidenten, därav ingen kostnad för 2023</t>
  </si>
  <si>
    <t>Avgiften till IIW beräknas höjas vid convention 2023 till 4 £. Avgift IIW, 4 £ för helår, 2 £ för halvår.</t>
  </si>
  <si>
    <t xml:space="preserve">4 £ ≈ 56 kr när budgeten lades. </t>
  </si>
  <si>
    <t>2024/2025</t>
  </si>
  <si>
    <t>RÅM: VU + 4 funktionärer. RM: VU + 4 funktionärer + inkommande vice RP.</t>
  </si>
  <si>
    <t xml:space="preserve">D233 &amp; D234 arrangerar 2024/2025. </t>
  </si>
  <si>
    <t>VU mötet i samband med infomötet i Borlänge kommer att hållas hos rådspresidenten Ingrid Haggårds</t>
  </si>
  <si>
    <t>Inget planerat besök av IIW-presidenten 2024/2025</t>
  </si>
  <si>
    <t xml:space="preserve">Informationsmötet 2023/2024: SIWR:s VU + funktionärer + ev gäster. Ingår även reseskostnader </t>
  </si>
  <si>
    <t>Budgeten baseras på oförändrat antal matriklar då beslut ännu inte är taget på att minska antal exemplar</t>
  </si>
  <si>
    <t xml:space="preserve">Prenumerationsavgift för IW-nytt är 50 kr för helår och 25 kr för halvår. </t>
  </si>
  <si>
    <t xml:space="preserve">IW-Nytt tryckning av 4 tidningar. 151 200 för 3 000 ex. Detta inkluderar grafisk formgivning.  </t>
  </si>
  <si>
    <t>Distributionskostnader  ligger i dagsläget på ca 16 200 kr per utskick plus årsavgift (5 800 kr) samt uppräkning 5%.</t>
  </si>
  <si>
    <t xml:space="preserve">Leverantören reserverar sig för eventuella pappersprisförändringar samt ökade fraktkostnader. </t>
  </si>
  <si>
    <t>att 20 000 kr drabbar resultatet för 2023/2024.</t>
  </si>
  <si>
    <t xml:space="preserve">Nytryck av stadgar efter beslut på convention dvs under hösten 2024 som sedan gäller till nästa convention är </t>
  </si>
  <si>
    <t xml:space="preserve">enligt offert på 150 ex 11 875 kr </t>
  </si>
  <si>
    <t xml:space="preserve">Kostnad för nytryck av Stadgar, instruktioner och handbok inköpta 2021/2022 fördelade över 3 år vilket medför </t>
  </si>
  <si>
    <t>Matrikelkostnader 95 000 kr för 2 600 exemplar inkl packning och frakt</t>
  </si>
  <si>
    <t>Kommer beslut om att minska antalet tryckta matriklar blir denna kostnad självfallet mindre och ny offert får efterfrågas.</t>
  </si>
  <si>
    <t>Kostnaden för programvaran på konto 4235 försvinner eftersom denna tjänst ingår i tryckkostnaden</t>
  </si>
  <si>
    <t>Här ingår även reseersättning för VU och funktionärer.</t>
  </si>
  <si>
    <t>Rådet stod för 3 deltagare. Inget planerat möte för 2024/2025</t>
  </si>
  <si>
    <t>Avsätter 15 000 kr till convention om 3 år</t>
  </si>
  <si>
    <t>56 / 28</t>
  </si>
  <si>
    <t xml:space="preserve">Inget avsatt för framtida kostnader.  </t>
  </si>
  <si>
    <t xml:space="preserve">Det allmänna prisläget har ökat betydligt och prognostiseras öka ytterligare. </t>
  </si>
  <si>
    <t>Eget kapital ingående värde 2022/2023</t>
  </si>
  <si>
    <t>Minusresultat 2022/2023</t>
  </si>
  <si>
    <t>Budgeterat minusresultat 2023/2024</t>
  </si>
  <si>
    <t>Budgeterat minusresultat 2024/2025</t>
  </si>
  <si>
    <t>Eget kapital utgående värde 2024/2025</t>
  </si>
  <si>
    <t>Rådet kommer att föreslåt en höjning av vissa avgifter från och med 2025/2026 då vi anser att smärtgränsen är nådd gällande det egna kapitalet</t>
  </si>
  <si>
    <t xml:space="preserve">Ingela Engkvist, Eva Gille &amp; Ingrid Haggårds </t>
  </si>
  <si>
    <t>Höjningen som föreslås vid rådmötet i Sundvall skall klubbas i höst på rådsårsmötet och börja gälla från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</si>
</sst>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Calibri"/>
      <family val="2"/>
      <scheme val="minor"/>
    </font>
    <font>
      <sz val="8"/>
      <name val="Arial"/>
    </font>
    <font>
      <sz val="18"/>
      <name val="Times New Roman"/>
      <family val="1"/>
    </font>
    <font>
      <sz val="18"/>
      <name val="Calibri"/>
      <family val="2"/>
      <scheme val="minor"/>
    </font>
    <font>
      <sz val="12"/>
      <name val="Arial"/>
      <family val="2"/>
    </font>
    <font>
      <b/>
      <sz val="22"/>
      <name val="Times New Roman"/>
      <family val="1"/>
    </font>
    <font>
      <sz val="22"/>
      <name val="Arial"/>
      <family val="2"/>
    </font>
    <font>
      <sz val="22"/>
      <name val="Times New Roman"/>
      <family val="1"/>
    </font>
    <font>
      <b/>
      <sz val="26"/>
      <name val="Times New Roman"/>
      <family val="1"/>
    </font>
    <font>
      <sz val="26"/>
      <name val="Times New Roman"/>
      <family val="1"/>
    </font>
    <font>
      <i/>
      <sz val="26"/>
      <name val="Times New Roman"/>
      <family val="1"/>
    </font>
    <font>
      <b/>
      <i/>
      <sz val="26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sz val="24"/>
      <name val="Arial"/>
      <family val="2"/>
    </font>
    <font>
      <sz val="26"/>
      <color rgb="FFC00000"/>
      <name val="Times New Roman"/>
      <family val="1"/>
    </font>
    <font>
      <sz val="18"/>
      <color rgb="FFC00000"/>
      <name val="Times New Roman"/>
      <family val="1"/>
    </font>
    <font>
      <sz val="18"/>
      <color rgb="FFC00000"/>
      <name val="Calibri"/>
      <family val="2"/>
      <scheme val="minor"/>
    </font>
    <font>
      <sz val="10"/>
      <name val="Arial"/>
      <family val="2"/>
    </font>
    <font>
      <i/>
      <sz val="18"/>
      <color rgb="FFC00000"/>
      <name val="Calibri"/>
      <family val="2"/>
      <scheme val="minor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14" fontId="6" fillId="0" borderId="3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4" xfId="0" applyFont="1" applyBorder="1" applyAlignment="1">
      <alignment horizontal="center"/>
    </xf>
    <xf numFmtId="0" fontId="13" fillId="0" borderId="11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right"/>
    </xf>
    <xf numFmtId="0" fontId="13" fillId="2" borderId="2" xfId="0" applyFont="1" applyFill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3" fillId="0" borderId="5" xfId="0" applyFont="1" applyBorder="1" applyAlignment="1">
      <alignment horizontal="center"/>
    </xf>
    <xf numFmtId="0" fontId="14" fillId="0" borderId="0" xfId="0" applyFont="1"/>
    <xf numFmtId="0" fontId="14" fillId="0" borderId="5" xfId="0" applyFont="1" applyBorder="1" applyAlignment="1">
      <alignment horizontal="right"/>
    </xf>
    <xf numFmtId="0" fontId="14" fillId="2" borderId="5" xfId="0" applyFont="1" applyFill="1" applyBorder="1" applyAlignment="1">
      <alignment horizontal="right"/>
    </xf>
    <xf numFmtId="3" fontId="14" fillId="0" borderId="5" xfId="0" applyNumberFormat="1" applyFont="1" applyBorder="1" applyAlignment="1">
      <alignment horizontal="center"/>
    </xf>
    <xf numFmtId="0" fontId="14" fillId="0" borderId="1" xfId="0" applyFont="1" applyBorder="1"/>
    <xf numFmtId="3" fontId="14" fillId="0" borderId="5" xfId="0" applyNumberFormat="1" applyFont="1" applyBorder="1" applyAlignment="1">
      <alignment horizontal="right"/>
    </xf>
    <xf numFmtId="3" fontId="14" fillId="2" borderId="5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1" xfId="0" applyNumberFormat="1" applyFont="1" applyBorder="1" applyAlignment="1">
      <alignment horizontal="center"/>
    </xf>
    <xf numFmtId="3" fontId="14" fillId="2" borderId="11" xfId="0" applyNumberFormat="1" applyFont="1" applyFill="1" applyBorder="1" applyAlignment="1">
      <alignment horizontal="right"/>
    </xf>
    <xf numFmtId="3" fontId="14" fillId="0" borderId="11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center"/>
    </xf>
    <xf numFmtId="0" fontId="14" fillId="0" borderId="10" xfId="0" applyFont="1" applyBorder="1"/>
    <xf numFmtId="0" fontId="13" fillId="2" borderId="3" xfId="0" applyFont="1" applyFill="1" applyBorder="1"/>
    <xf numFmtId="3" fontId="13" fillId="2" borderId="2" xfId="0" applyNumberFormat="1" applyFont="1" applyFill="1" applyBorder="1" applyAlignment="1">
      <alignment horizontal="right"/>
    </xf>
    <xf numFmtId="3" fontId="14" fillId="2" borderId="2" xfId="0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3" fontId="14" fillId="0" borderId="1" xfId="0" applyNumberFormat="1" applyFont="1" applyBorder="1" applyAlignment="1">
      <alignment horizontal="right"/>
    </xf>
    <xf numFmtId="2" fontId="14" fillId="0" borderId="5" xfId="0" applyNumberFormat="1" applyFont="1" applyBorder="1" applyAlignment="1">
      <alignment horizontal="right"/>
    </xf>
    <xf numFmtId="0" fontId="14" fillId="0" borderId="13" xfId="0" applyFont="1" applyBorder="1"/>
    <xf numFmtId="3" fontId="13" fillId="2" borderId="3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center"/>
    </xf>
    <xf numFmtId="3" fontId="13" fillId="0" borderId="2" xfId="0" applyNumberFormat="1" applyFont="1" applyBorder="1" applyAlignment="1">
      <alignment horizontal="right"/>
    </xf>
    <xf numFmtId="0" fontId="14" fillId="0" borderId="12" xfId="0" applyFont="1" applyBorder="1"/>
    <xf numFmtId="0" fontId="13" fillId="0" borderId="3" xfId="0" applyFont="1" applyBorder="1"/>
    <xf numFmtId="3" fontId="13" fillId="0" borderId="3" xfId="0" applyNumberFormat="1" applyFont="1" applyBorder="1" applyAlignment="1">
      <alignment horizontal="right"/>
    </xf>
    <xf numFmtId="3" fontId="14" fillId="0" borderId="3" xfId="0" applyNumberFormat="1" applyFont="1" applyBorder="1" applyAlignment="1">
      <alignment horizontal="center"/>
    </xf>
    <xf numFmtId="0" fontId="14" fillId="0" borderId="3" xfId="0" applyFont="1" applyBorder="1"/>
    <xf numFmtId="3" fontId="14" fillId="0" borderId="3" xfId="0" quotePrefix="1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right"/>
    </xf>
    <xf numFmtId="0" fontId="14" fillId="0" borderId="11" xfId="0" applyFont="1" applyBorder="1"/>
    <xf numFmtId="3" fontId="13" fillId="0" borderId="3" xfId="0" applyNumberFormat="1" applyFont="1" applyBorder="1" applyAlignment="1">
      <alignment horizontal="center"/>
    </xf>
    <xf numFmtId="3" fontId="13" fillId="0" borderId="5" xfId="0" applyNumberFormat="1" applyFont="1" applyBorder="1" applyAlignment="1">
      <alignment horizontal="right"/>
    </xf>
    <xf numFmtId="3" fontId="13" fillId="0" borderId="5" xfId="0" applyNumberFormat="1" applyFont="1" applyBorder="1" applyAlignment="1">
      <alignment horizontal="center"/>
    </xf>
    <xf numFmtId="0" fontId="15" fillId="0" borderId="1" xfId="0" applyFont="1" applyBorder="1"/>
    <xf numFmtId="3" fontId="14" fillId="0" borderId="4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/>
    <xf numFmtId="0" fontId="14" fillId="0" borderId="8" xfId="0" applyFont="1" applyBorder="1" applyAlignment="1">
      <alignment horizontal="right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right"/>
    </xf>
    <xf numFmtId="16" fontId="14" fillId="0" borderId="1" xfId="0" applyNumberFormat="1" applyFont="1" applyBorder="1" applyAlignment="1">
      <alignment horizontal="center"/>
    </xf>
    <xf numFmtId="0" fontId="14" fillId="0" borderId="2" xfId="0" applyFont="1" applyBorder="1"/>
    <xf numFmtId="0" fontId="14" fillId="0" borderId="7" xfId="0" applyFont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14" fillId="0" borderId="14" xfId="0" applyFont="1" applyBorder="1"/>
    <xf numFmtId="3" fontId="14" fillId="0" borderId="11" xfId="0" applyNumberFormat="1" applyFont="1" applyBorder="1" applyAlignment="1">
      <alignment horizontal="center"/>
    </xf>
    <xf numFmtId="3" fontId="14" fillId="2" borderId="2" xfId="0" applyNumberFormat="1" applyFont="1" applyFill="1" applyBorder="1" applyAlignment="1">
      <alignment horizontal="right"/>
    </xf>
    <xf numFmtId="2" fontId="14" fillId="0" borderId="11" xfId="0" applyNumberFormat="1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0" fontId="15" fillId="0" borderId="2" xfId="0" applyFont="1" applyBorder="1"/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4" fillId="0" borderId="6" xfId="0" applyFont="1" applyBorder="1"/>
    <xf numFmtId="3" fontId="14" fillId="4" borderId="4" xfId="0" applyNumberFormat="1" applyFont="1" applyFill="1" applyBorder="1" applyAlignment="1">
      <alignment horizontal="right"/>
    </xf>
    <xf numFmtId="0" fontId="14" fillId="4" borderId="8" xfId="0" applyFont="1" applyFill="1" applyBorder="1" applyAlignment="1">
      <alignment horizontal="right"/>
    </xf>
    <xf numFmtId="0" fontId="14" fillId="4" borderId="6" xfId="0" applyFont="1" applyFill="1" applyBorder="1" applyAlignment="1">
      <alignment horizontal="right"/>
    </xf>
    <xf numFmtId="0" fontId="14" fillId="4" borderId="7" xfId="0" applyFont="1" applyFill="1" applyBorder="1" applyAlignment="1">
      <alignment horizontal="right"/>
    </xf>
    <xf numFmtId="3" fontId="14" fillId="3" borderId="4" xfId="0" applyNumberFormat="1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6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/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14" fontId="6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/>
    <xf numFmtId="14" fontId="10" fillId="0" borderId="0" xfId="0" applyNumberFormat="1" applyFont="1" applyAlignment="1">
      <alignment horizontal="left"/>
    </xf>
    <xf numFmtId="0" fontId="6" fillId="0" borderId="0" xfId="0" applyFont="1"/>
    <xf numFmtId="0" fontId="7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Röd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3A4E2-62E0-483B-B867-0EA9CD6D2627}">
  <dimension ref="A1:L130"/>
  <sheetViews>
    <sheetView tabSelected="1" topLeftCell="A2" zoomScale="71" zoomScaleNormal="69" zoomScaleSheetLayoutView="81" workbookViewId="0">
      <selection activeCell="K39" sqref="K39"/>
    </sheetView>
  </sheetViews>
  <sheetFormatPr defaultRowHeight="12.5" x14ac:dyDescent="0.25"/>
  <cols>
    <col min="1" max="1" width="14.453125" customWidth="1"/>
    <col min="2" max="2" width="106.54296875" customWidth="1"/>
    <col min="3" max="3" width="20.08984375" bestFit="1" customWidth="1"/>
    <col min="4" max="5" width="18.6328125" customWidth="1"/>
    <col min="6" max="8" width="18.54296875" customWidth="1"/>
    <col min="9" max="9" width="20.453125" customWidth="1"/>
    <col min="10" max="10" width="11.08984375" customWidth="1"/>
  </cols>
  <sheetData>
    <row r="1" spans="1:10" ht="28" x14ac:dyDescent="0.55000000000000004">
      <c r="A1" s="104" t="s">
        <v>116</v>
      </c>
      <c r="B1" s="105"/>
      <c r="C1" s="6" t="s">
        <v>70</v>
      </c>
      <c r="D1" s="98" t="s">
        <v>78</v>
      </c>
      <c r="E1" s="99"/>
      <c r="F1" s="100" t="s">
        <v>107</v>
      </c>
      <c r="G1" s="101"/>
      <c r="H1" s="100" t="s">
        <v>126</v>
      </c>
      <c r="I1" s="101"/>
      <c r="J1" s="7" t="s">
        <v>63</v>
      </c>
    </row>
    <row r="2" spans="1:10" ht="90" x14ac:dyDescent="0.6">
      <c r="A2" s="14" t="s">
        <v>59</v>
      </c>
      <c r="B2" s="15" t="s">
        <v>1</v>
      </c>
      <c r="C2" s="16" t="s">
        <v>61</v>
      </c>
      <c r="D2" s="17" t="s">
        <v>0</v>
      </c>
      <c r="E2" s="82" t="s">
        <v>62</v>
      </c>
      <c r="F2" s="17" t="s">
        <v>0</v>
      </c>
      <c r="G2" s="16" t="s">
        <v>65</v>
      </c>
      <c r="H2" s="17" t="s">
        <v>0</v>
      </c>
      <c r="I2" s="18" t="s">
        <v>64</v>
      </c>
      <c r="J2" s="19"/>
    </row>
    <row r="3" spans="1:10" ht="30" x14ac:dyDescent="0.6">
      <c r="A3" s="20"/>
      <c r="B3" s="21" t="s">
        <v>60</v>
      </c>
      <c r="C3" s="22"/>
      <c r="D3" s="23"/>
      <c r="E3" s="22"/>
      <c r="F3" s="23"/>
      <c r="G3" s="22"/>
      <c r="H3" s="23"/>
      <c r="I3" s="22"/>
      <c r="J3" s="24"/>
    </row>
    <row r="4" spans="1:10" ht="30" x14ac:dyDescent="0.6">
      <c r="A4" s="14"/>
      <c r="B4" s="15"/>
      <c r="C4" s="25"/>
      <c r="D4" s="26"/>
      <c r="E4" s="25"/>
      <c r="F4" s="26"/>
      <c r="G4" s="25"/>
      <c r="H4" s="26"/>
      <c r="I4" s="25"/>
      <c r="J4" s="27"/>
    </row>
    <row r="5" spans="1:10" ht="30.5" x14ac:dyDescent="0.65">
      <c r="A5" s="28"/>
      <c r="B5" s="15" t="s">
        <v>2</v>
      </c>
      <c r="C5" s="29"/>
      <c r="D5" s="30"/>
      <c r="E5" s="29"/>
      <c r="F5" s="30"/>
      <c r="G5" s="29"/>
      <c r="H5" s="30"/>
      <c r="I5" s="29" t="s">
        <v>58</v>
      </c>
      <c r="J5" s="31"/>
    </row>
    <row r="6" spans="1:10" ht="30.5" x14ac:dyDescent="0.65">
      <c r="A6" s="28">
        <v>3005</v>
      </c>
      <c r="B6" s="32" t="s">
        <v>16</v>
      </c>
      <c r="C6" s="33">
        <v>140175</v>
      </c>
      <c r="D6" s="34">
        <v>141900</v>
      </c>
      <c r="E6" s="33">
        <v>139329</v>
      </c>
      <c r="F6" s="34">
        <v>136400</v>
      </c>
      <c r="G6" s="33">
        <v>142128</v>
      </c>
      <c r="H6" s="34">
        <v>162400</v>
      </c>
      <c r="I6" s="33"/>
      <c r="J6" s="31" t="s">
        <v>8</v>
      </c>
    </row>
    <row r="7" spans="1:10" ht="30.5" x14ac:dyDescent="0.65">
      <c r="A7" s="28">
        <v>3009</v>
      </c>
      <c r="B7" s="32" t="s">
        <v>34</v>
      </c>
      <c r="C7" s="33">
        <v>66750</v>
      </c>
      <c r="D7" s="34">
        <v>66000</v>
      </c>
      <c r="E7" s="33">
        <v>63340</v>
      </c>
      <c r="F7" s="34">
        <f>20*F66</f>
        <v>62000</v>
      </c>
      <c r="G7" s="33">
        <v>59220</v>
      </c>
      <c r="H7" s="34">
        <v>58000</v>
      </c>
      <c r="I7" s="33"/>
      <c r="J7" s="31" t="s">
        <v>10</v>
      </c>
    </row>
    <row r="8" spans="1:10" ht="30.5" x14ac:dyDescent="0.65">
      <c r="A8" s="74">
        <v>3010</v>
      </c>
      <c r="B8" s="71" t="s">
        <v>17</v>
      </c>
      <c r="C8" s="38">
        <v>166775</v>
      </c>
      <c r="D8" s="37">
        <v>165000</v>
      </c>
      <c r="E8" s="38">
        <v>158650</v>
      </c>
      <c r="F8" s="37">
        <f>50*F66</f>
        <v>155000</v>
      </c>
      <c r="G8" s="38">
        <v>148050</v>
      </c>
      <c r="H8" s="37">
        <v>145000</v>
      </c>
      <c r="I8" s="38"/>
      <c r="J8" s="75" t="s">
        <v>43</v>
      </c>
    </row>
    <row r="9" spans="1:10" ht="30.5" x14ac:dyDescent="0.65">
      <c r="A9" s="28">
        <v>3011</v>
      </c>
      <c r="B9" s="32" t="s">
        <v>91</v>
      </c>
      <c r="C9" s="33">
        <v>98700</v>
      </c>
      <c r="D9" s="34">
        <v>99000</v>
      </c>
      <c r="E9" s="33">
        <v>92010</v>
      </c>
      <c r="F9" s="34">
        <f>F70*F66</f>
        <v>93000</v>
      </c>
      <c r="G9" s="33">
        <v>87480</v>
      </c>
      <c r="H9" s="34">
        <v>87000</v>
      </c>
      <c r="I9" s="33"/>
      <c r="J9" s="31" t="s">
        <v>9</v>
      </c>
    </row>
    <row r="10" spans="1:10" ht="30.5" x14ac:dyDescent="0.65">
      <c r="A10" s="28">
        <v>3012</v>
      </c>
      <c r="B10" s="32" t="s">
        <v>55</v>
      </c>
      <c r="C10" s="33">
        <v>4730</v>
      </c>
      <c r="D10" s="35">
        <v>0</v>
      </c>
      <c r="E10" s="33">
        <v>3320</v>
      </c>
      <c r="F10" s="35">
        <v>0</v>
      </c>
      <c r="G10" s="33">
        <v>1044</v>
      </c>
      <c r="H10" s="35">
        <v>0</v>
      </c>
      <c r="I10" s="33"/>
      <c r="J10" s="36"/>
    </row>
    <row r="11" spans="1:10" ht="30.5" x14ac:dyDescent="0.65">
      <c r="A11" s="28">
        <v>3020</v>
      </c>
      <c r="B11" s="83" t="s">
        <v>81</v>
      </c>
      <c r="C11" s="45">
        <v>166975</v>
      </c>
      <c r="D11" s="35">
        <v>165000</v>
      </c>
      <c r="E11" s="33">
        <v>158350</v>
      </c>
      <c r="F11" s="35">
        <f>50*F66</f>
        <v>155000</v>
      </c>
      <c r="G11" s="33">
        <v>148050</v>
      </c>
      <c r="H11" s="35">
        <v>145000</v>
      </c>
      <c r="I11" s="33"/>
      <c r="J11" s="36" t="s">
        <v>47</v>
      </c>
    </row>
    <row r="12" spans="1:10" ht="30.5" x14ac:dyDescent="0.65">
      <c r="A12" s="28">
        <v>8310</v>
      </c>
      <c r="B12" s="83" t="s">
        <v>119</v>
      </c>
      <c r="C12" s="33"/>
      <c r="D12" s="34"/>
      <c r="E12" s="33"/>
      <c r="F12" s="34"/>
      <c r="G12" s="33">
        <v>15742</v>
      </c>
      <c r="H12" s="34">
        <v>10000</v>
      </c>
      <c r="I12" s="33"/>
      <c r="J12" s="36"/>
    </row>
    <row r="13" spans="1:10" ht="30.5" x14ac:dyDescent="0.65">
      <c r="A13" s="28">
        <v>3740</v>
      </c>
      <c r="B13" s="32" t="s">
        <v>97</v>
      </c>
      <c r="C13" s="38">
        <v>1</v>
      </c>
      <c r="D13" s="37"/>
      <c r="E13" s="38">
        <v>2</v>
      </c>
      <c r="F13" s="37">
        <v>0</v>
      </c>
      <c r="G13" s="38"/>
      <c r="H13" s="37"/>
      <c r="I13" s="38"/>
      <c r="J13" s="39"/>
    </row>
    <row r="14" spans="1:10" ht="30.5" x14ac:dyDescent="0.65">
      <c r="A14" s="40"/>
      <c r="B14" s="41" t="s">
        <v>41</v>
      </c>
      <c r="C14" s="42">
        <f>SUM(C6:C13)</f>
        <v>644106</v>
      </c>
      <c r="D14" s="42">
        <f t="shared" ref="D14:F14" si="0">SUM(D6:D11)</f>
        <v>636900</v>
      </c>
      <c r="E14" s="42">
        <f>SUM(E6:E13)</f>
        <v>615001</v>
      </c>
      <c r="F14" s="42">
        <f t="shared" si="0"/>
        <v>601400</v>
      </c>
      <c r="G14" s="42">
        <f>SUM(G6:G12)</f>
        <v>601714</v>
      </c>
      <c r="H14" s="42">
        <f>SUM(H6:H12)</f>
        <v>607400</v>
      </c>
      <c r="I14" s="42"/>
      <c r="J14" s="43"/>
    </row>
    <row r="15" spans="1:10" ht="30.5" x14ac:dyDescent="0.65">
      <c r="A15" s="28"/>
      <c r="B15" s="32"/>
      <c r="C15" s="33"/>
      <c r="D15" s="34"/>
      <c r="E15" s="33"/>
      <c r="F15" s="34"/>
      <c r="G15" s="33"/>
      <c r="H15" s="34"/>
      <c r="I15" s="33"/>
      <c r="J15" s="44"/>
    </row>
    <row r="16" spans="1:10" ht="30.5" x14ac:dyDescent="0.65">
      <c r="A16" s="28"/>
      <c r="B16" s="15" t="s">
        <v>3</v>
      </c>
      <c r="C16" s="45"/>
      <c r="D16" s="35"/>
      <c r="E16" s="45"/>
      <c r="F16" s="35"/>
      <c r="G16" s="45"/>
      <c r="H16" s="35"/>
      <c r="I16" s="45"/>
      <c r="J16" s="36"/>
    </row>
    <row r="17" spans="1:12" ht="30.5" x14ac:dyDescent="0.65">
      <c r="A17" s="28">
        <v>4010</v>
      </c>
      <c r="B17" s="32" t="s">
        <v>26</v>
      </c>
      <c r="C17" s="33">
        <v>72895</v>
      </c>
      <c r="D17" s="34">
        <v>78750</v>
      </c>
      <c r="E17" s="33">
        <v>83110</v>
      </c>
      <c r="F17" s="35">
        <v>87000</v>
      </c>
      <c r="G17" s="33">
        <v>43370</v>
      </c>
      <c r="H17" s="35">
        <v>151200</v>
      </c>
      <c r="I17" s="46">
        <f>H17/H$66</f>
        <v>52.137931034482762</v>
      </c>
      <c r="J17" s="31" t="s">
        <v>24</v>
      </c>
    </row>
    <row r="18" spans="1:12" ht="30.5" x14ac:dyDescent="0.65">
      <c r="A18" s="28">
        <v>4011</v>
      </c>
      <c r="B18" s="32" t="s">
        <v>27</v>
      </c>
      <c r="C18" s="33">
        <v>59713</v>
      </c>
      <c r="D18" s="34">
        <v>58800</v>
      </c>
      <c r="E18" s="33">
        <v>67373</v>
      </c>
      <c r="F18" s="35">
        <v>73000</v>
      </c>
      <c r="G18" s="33">
        <v>38029</v>
      </c>
      <c r="H18" s="35">
        <v>76000</v>
      </c>
      <c r="I18" s="46">
        <f>H18/H$66</f>
        <v>26.206896551724139</v>
      </c>
      <c r="J18" s="31" t="s">
        <v>24</v>
      </c>
    </row>
    <row r="19" spans="1:12" ht="30.5" x14ac:dyDescent="0.65">
      <c r="A19" s="74">
        <v>4110</v>
      </c>
      <c r="B19" s="71" t="s">
        <v>31</v>
      </c>
      <c r="C19" s="38">
        <v>139774</v>
      </c>
      <c r="D19" s="37">
        <v>141900</v>
      </c>
      <c r="E19" s="38">
        <v>140533</v>
      </c>
      <c r="F19" s="76">
        <f>F6</f>
        <v>136400</v>
      </c>
      <c r="G19" s="38">
        <v>141500</v>
      </c>
      <c r="H19" s="76">
        <f>H6</f>
        <v>162400</v>
      </c>
      <c r="I19" s="77">
        <f>H19/H$66</f>
        <v>56</v>
      </c>
      <c r="J19" s="75" t="s">
        <v>8</v>
      </c>
    </row>
    <row r="20" spans="1:12" ht="30.5" x14ac:dyDescent="0.65">
      <c r="A20" s="28">
        <v>4210</v>
      </c>
      <c r="B20" s="32" t="s">
        <v>28</v>
      </c>
      <c r="C20" s="33">
        <v>80420</v>
      </c>
      <c r="D20" s="34">
        <v>80000</v>
      </c>
      <c r="E20" s="33">
        <v>86213</v>
      </c>
      <c r="F20" s="35">
        <v>96000</v>
      </c>
      <c r="G20" s="33">
        <v>91301</v>
      </c>
      <c r="H20" s="35">
        <v>95000</v>
      </c>
      <c r="I20" s="46">
        <f>H20/H$66</f>
        <v>32.758620689655174</v>
      </c>
      <c r="J20" s="31" t="s">
        <v>18</v>
      </c>
    </row>
    <row r="21" spans="1:12" ht="30.5" x14ac:dyDescent="0.65">
      <c r="A21" s="28">
        <v>4205</v>
      </c>
      <c r="B21" s="32" t="s">
        <v>95</v>
      </c>
      <c r="C21" s="33">
        <v>88</v>
      </c>
      <c r="D21" s="34">
        <v>0</v>
      </c>
      <c r="E21" s="33">
        <v>0</v>
      </c>
      <c r="F21" s="35">
        <v>0</v>
      </c>
      <c r="G21" s="33">
        <v>523</v>
      </c>
      <c r="H21" s="35">
        <v>0</v>
      </c>
      <c r="I21" s="46"/>
      <c r="J21" s="31"/>
    </row>
    <row r="22" spans="1:12" ht="30.5" x14ac:dyDescent="0.65">
      <c r="A22" s="28">
        <v>4210</v>
      </c>
      <c r="B22" s="32" t="s">
        <v>35</v>
      </c>
      <c r="C22" s="33">
        <v>20610</v>
      </c>
      <c r="D22" s="34">
        <v>20000</v>
      </c>
      <c r="E22" s="33">
        <v>20000</v>
      </c>
      <c r="F22" s="35">
        <v>20000</v>
      </c>
      <c r="G22" s="33">
        <v>20000</v>
      </c>
      <c r="H22" s="35">
        <v>11875</v>
      </c>
      <c r="I22" s="46">
        <f t="shared" ref="I22:I38" si="1">H22/H$66</f>
        <v>4.0948275862068968</v>
      </c>
      <c r="J22" s="31" t="s">
        <v>18</v>
      </c>
    </row>
    <row r="23" spans="1:12" ht="30.5" x14ac:dyDescent="0.65">
      <c r="A23" s="74">
        <v>4220</v>
      </c>
      <c r="B23" s="71" t="s">
        <v>54</v>
      </c>
      <c r="C23" s="38">
        <v>2892</v>
      </c>
      <c r="D23" s="37">
        <v>2000</v>
      </c>
      <c r="E23" s="38">
        <v>3361</v>
      </c>
      <c r="F23" s="76">
        <v>2000</v>
      </c>
      <c r="G23" s="38">
        <v>0</v>
      </c>
      <c r="H23" s="76">
        <v>2000</v>
      </c>
      <c r="I23" s="77">
        <f t="shared" si="1"/>
        <v>0.68965517241379315</v>
      </c>
      <c r="J23" s="75"/>
    </row>
    <row r="24" spans="1:12" ht="30.5" x14ac:dyDescent="0.65">
      <c r="A24" s="28">
        <v>4235</v>
      </c>
      <c r="B24" s="32" t="s">
        <v>92</v>
      </c>
      <c r="C24" s="33">
        <v>1440</v>
      </c>
      <c r="D24" s="34">
        <v>5000</v>
      </c>
      <c r="E24" s="33">
        <v>2880</v>
      </c>
      <c r="F24" s="35">
        <v>3000</v>
      </c>
      <c r="G24" s="33">
        <v>0</v>
      </c>
      <c r="H24" s="35">
        <v>0</v>
      </c>
      <c r="I24" s="46">
        <f t="shared" si="1"/>
        <v>0</v>
      </c>
      <c r="J24" s="31" t="s">
        <v>24</v>
      </c>
      <c r="K24" s="93"/>
    </row>
    <row r="25" spans="1:12" ht="30.5" x14ac:dyDescent="0.65">
      <c r="A25" s="28">
        <v>4260</v>
      </c>
      <c r="B25" s="32" t="s">
        <v>38</v>
      </c>
      <c r="C25" s="33">
        <v>22310</v>
      </c>
      <c r="D25" s="34">
        <v>3000</v>
      </c>
      <c r="E25" s="33">
        <v>2189</v>
      </c>
      <c r="F25" s="35">
        <v>2000</v>
      </c>
      <c r="G25" s="33">
        <v>0</v>
      </c>
      <c r="H25" s="35">
        <v>1000</v>
      </c>
      <c r="I25" s="46">
        <f t="shared" si="1"/>
        <v>0.34482758620689657</v>
      </c>
      <c r="J25" s="44"/>
    </row>
    <row r="26" spans="1:12" ht="30.5" x14ac:dyDescent="0.65">
      <c r="A26" s="74">
        <v>4300</v>
      </c>
      <c r="B26" s="71" t="s">
        <v>85</v>
      </c>
      <c r="C26" s="38">
        <v>13561</v>
      </c>
      <c r="D26" s="37">
        <v>22000</v>
      </c>
      <c r="E26" s="38">
        <v>15094</v>
      </c>
      <c r="F26" s="76">
        <v>18000</v>
      </c>
      <c r="G26" s="38">
        <v>0</v>
      </c>
      <c r="H26" s="76">
        <v>0</v>
      </c>
      <c r="I26" s="77">
        <f t="shared" si="1"/>
        <v>0</v>
      </c>
      <c r="J26" s="75" t="s">
        <v>11</v>
      </c>
      <c r="K26" s="5"/>
      <c r="L26" s="5"/>
    </row>
    <row r="27" spans="1:12" ht="30.5" x14ac:dyDescent="0.65">
      <c r="A27" s="28">
        <v>4352</v>
      </c>
      <c r="B27" s="32" t="s">
        <v>68</v>
      </c>
      <c r="C27" s="33">
        <v>13053</v>
      </c>
      <c r="D27" s="34">
        <v>0</v>
      </c>
      <c r="E27" s="33">
        <v>0</v>
      </c>
      <c r="F27" s="35">
        <v>0</v>
      </c>
      <c r="G27" s="33">
        <v>1712</v>
      </c>
      <c r="H27" s="35">
        <v>0</v>
      </c>
      <c r="I27" s="46">
        <f t="shared" si="1"/>
        <v>0</v>
      </c>
      <c r="J27" s="31"/>
      <c r="K27" s="5"/>
      <c r="L27" s="5"/>
    </row>
    <row r="28" spans="1:12" ht="30.5" x14ac:dyDescent="0.65">
      <c r="A28" s="28">
        <v>4355</v>
      </c>
      <c r="B28" s="32" t="s">
        <v>111</v>
      </c>
      <c r="C28" s="33">
        <v>2049</v>
      </c>
      <c r="D28" s="34">
        <v>4000</v>
      </c>
      <c r="E28" s="33">
        <v>20609</v>
      </c>
      <c r="F28" s="35">
        <v>19000</v>
      </c>
      <c r="G28" s="33">
        <v>17181</v>
      </c>
      <c r="H28" s="35">
        <v>0</v>
      </c>
      <c r="I28" s="46">
        <f t="shared" si="1"/>
        <v>0</v>
      </c>
      <c r="J28" s="31" t="s">
        <v>12</v>
      </c>
      <c r="K28" s="5"/>
      <c r="L28" s="5"/>
    </row>
    <row r="29" spans="1:12" ht="30.5" x14ac:dyDescent="0.65">
      <c r="A29" s="74">
        <v>4400</v>
      </c>
      <c r="B29" s="71" t="s">
        <v>48</v>
      </c>
      <c r="C29" s="38">
        <v>103291</v>
      </c>
      <c r="D29" s="37">
        <v>86000</v>
      </c>
      <c r="E29" s="38">
        <v>77239</v>
      </c>
      <c r="F29" s="76">
        <v>86000</v>
      </c>
      <c r="G29" s="38">
        <v>32074</v>
      </c>
      <c r="H29" s="76">
        <v>86000</v>
      </c>
      <c r="I29" s="77">
        <f t="shared" si="1"/>
        <v>29.655172413793103</v>
      </c>
      <c r="J29" s="75" t="s">
        <v>13</v>
      </c>
      <c r="K29" s="5"/>
      <c r="L29" s="5"/>
    </row>
    <row r="30" spans="1:12" ht="30.5" x14ac:dyDescent="0.65">
      <c r="A30" s="28">
        <v>4405</v>
      </c>
      <c r="B30" s="32" t="s">
        <v>46</v>
      </c>
      <c r="C30" s="33">
        <v>16980</v>
      </c>
      <c r="D30" s="34">
        <v>20000</v>
      </c>
      <c r="E30" s="33">
        <v>5700</v>
      </c>
      <c r="F30" s="35">
        <v>10000</v>
      </c>
      <c r="G30" s="33">
        <v>9000</v>
      </c>
      <c r="H30" s="35">
        <v>15000</v>
      </c>
      <c r="I30" s="46">
        <f t="shared" si="1"/>
        <v>5.1724137931034484</v>
      </c>
      <c r="J30" s="31"/>
      <c r="K30" s="5"/>
      <c r="L30" s="5"/>
    </row>
    <row r="31" spans="1:12" ht="30.5" x14ac:dyDescent="0.65">
      <c r="A31" s="28">
        <v>4500</v>
      </c>
      <c r="B31" s="32" t="s">
        <v>45</v>
      </c>
      <c r="C31" s="33">
        <v>15949</v>
      </c>
      <c r="D31" s="34">
        <v>25000</v>
      </c>
      <c r="E31" s="33">
        <v>21231</v>
      </c>
      <c r="F31" s="35">
        <v>25000</v>
      </c>
      <c r="G31" s="33">
        <v>22144</v>
      </c>
      <c r="H31" s="35">
        <v>25000</v>
      </c>
      <c r="I31" s="46">
        <f t="shared" si="1"/>
        <v>8.6206896551724146</v>
      </c>
      <c r="J31" s="31"/>
      <c r="K31" s="5"/>
      <c r="L31" s="5"/>
    </row>
    <row r="32" spans="1:12" ht="30.5" x14ac:dyDescent="0.65">
      <c r="A32" s="74">
        <v>4501</v>
      </c>
      <c r="B32" s="71" t="s">
        <v>108</v>
      </c>
      <c r="C32" s="38">
        <v>0</v>
      </c>
      <c r="D32" s="37">
        <v>0</v>
      </c>
      <c r="E32" s="38">
        <v>0</v>
      </c>
      <c r="F32" s="76">
        <v>18000</v>
      </c>
      <c r="G32" s="38">
        <v>11712</v>
      </c>
      <c r="H32" s="76">
        <v>0</v>
      </c>
      <c r="I32" s="77">
        <f t="shared" si="1"/>
        <v>0</v>
      </c>
      <c r="J32" s="78" t="s">
        <v>25</v>
      </c>
      <c r="K32" s="5"/>
      <c r="L32" s="5"/>
    </row>
    <row r="33" spans="1:12" ht="30.5" x14ac:dyDescent="0.65">
      <c r="A33" s="28">
        <v>4600</v>
      </c>
      <c r="B33" s="32" t="s">
        <v>77</v>
      </c>
      <c r="C33" s="33">
        <v>16057</v>
      </c>
      <c r="D33" s="34">
        <v>21000</v>
      </c>
      <c r="E33" s="33">
        <v>10607</v>
      </c>
      <c r="F33" s="35">
        <v>21000</v>
      </c>
      <c r="G33" s="33">
        <v>67714</v>
      </c>
      <c r="H33" s="35">
        <v>35000</v>
      </c>
      <c r="I33" s="46">
        <f t="shared" si="1"/>
        <v>12.068965517241379</v>
      </c>
      <c r="J33" s="31" t="s">
        <v>14</v>
      </c>
      <c r="K33" s="5"/>
      <c r="L33" s="5"/>
    </row>
    <row r="34" spans="1:12" ht="30.5" x14ac:dyDescent="0.65">
      <c r="A34" s="28">
        <v>4604</v>
      </c>
      <c r="B34" s="32" t="s">
        <v>40</v>
      </c>
      <c r="C34" s="33">
        <v>4270</v>
      </c>
      <c r="D34" s="34">
        <v>6300</v>
      </c>
      <c r="E34" s="33">
        <v>6300</v>
      </c>
      <c r="F34" s="35">
        <v>8750</v>
      </c>
      <c r="G34" s="33">
        <v>8147</v>
      </c>
      <c r="H34" s="35">
        <v>5000</v>
      </c>
      <c r="I34" s="46">
        <f t="shared" si="1"/>
        <v>1.7241379310344827</v>
      </c>
      <c r="J34" s="31"/>
    </row>
    <row r="35" spans="1:12" ht="30.5" x14ac:dyDescent="0.65">
      <c r="A35" s="74">
        <v>4605</v>
      </c>
      <c r="B35" s="71" t="s">
        <v>36</v>
      </c>
      <c r="C35" s="38">
        <v>50400</v>
      </c>
      <c r="D35" s="37">
        <v>28800</v>
      </c>
      <c r="E35" s="38">
        <v>20700</v>
      </c>
      <c r="F35" s="76">
        <v>27000</v>
      </c>
      <c r="G35" s="38">
        <v>0</v>
      </c>
      <c r="H35" s="76">
        <v>27000</v>
      </c>
      <c r="I35" s="77">
        <f t="shared" si="1"/>
        <v>9.3103448275862064</v>
      </c>
      <c r="J35" s="75" t="s">
        <v>15</v>
      </c>
    </row>
    <row r="36" spans="1:12" ht="30.5" x14ac:dyDescent="0.65">
      <c r="A36" s="28">
        <v>4716</v>
      </c>
      <c r="B36" s="32" t="s">
        <v>30</v>
      </c>
      <c r="C36" s="33">
        <v>0</v>
      </c>
      <c r="D36" s="34">
        <v>0</v>
      </c>
      <c r="E36" s="33">
        <v>0</v>
      </c>
      <c r="F36" s="35">
        <v>0</v>
      </c>
      <c r="G36" s="33">
        <v>20243</v>
      </c>
      <c r="H36" s="35">
        <v>15000</v>
      </c>
      <c r="I36" s="46">
        <f t="shared" si="1"/>
        <v>5.1724137931034484</v>
      </c>
      <c r="J36" s="44" t="s">
        <v>56</v>
      </c>
    </row>
    <row r="37" spans="1:12" ht="30.5" x14ac:dyDescent="0.65">
      <c r="A37" s="28">
        <v>4801</v>
      </c>
      <c r="B37" s="32" t="s">
        <v>23</v>
      </c>
      <c r="C37" s="33">
        <v>2250</v>
      </c>
      <c r="D37" s="34">
        <v>3000</v>
      </c>
      <c r="E37" s="33">
        <v>200</v>
      </c>
      <c r="F37" s="35">
        <v>3000</v>
      </c>
      <c r="G37" s="33">
        <v>0</v>
      </c>
      <c r="H37" s="35">
        <v>3000</v>
      </c>
      <c r="I37" s="46">
        <f t="shared" si="1"/>
        <v>1.0344827586206897</v>
      </c>
      <c r="J37" s="44" t="s">
        <v>71</v>
      </c>
    </row>
    <row r="38" spans="1:12" ht="30.5" x14ac:dyDescent="0.65">
      <c r="A38" s="74">
        <v>4960</v>
      </c>
      <c r="B38" s="71" t="s">
        <v>79</v>
      </c>
      <c r="C38" s="38"/>
      <c r="D38" s="37"/>
      <c r="E38" s="38">
        <v>0</v>
      </c>
      <c r="F38" s="76"/>
      <c r="G38" s="38">
        <v>1900</v>
      </c>
      <c r="H38" s="76">
        <v>0</v>
      </c>
      <c r="I38" s="77">
        <f t="shared" si="1"/>
        <v>0</v>
      </c>
      <c r="J38" s="78"/>
    </row>
    <row r="39" spans="1:12" ht="30.5" x14ac:dyDescent="0.65">
      <c r="A39" s="28">
        <v>5520</v>
      </c>
      <c r="B39" s="32" t="s">
        <v>69</v>
      </c>
      <c r="C39" s="33">
        <v>54696</v>
      </c>
      <c r="D39" s="34">
        <v>56650</v>
      </c>
      <c r="E39" s="33">
        <v>54696</v>
      </c>
      <c r="F39" s="35">
        <f>55000*1.03</f>
        <v>56650</v>
      </c>
      <c r="G39" s="33">
        <v>27348</v>
      </c>
      <c r="H39" s="35">
        <v>56650</v>
      </c>
      <c r="I39" s="46">
        <f t="shared" ref="I39:I48" si="2">H39/H$66</f>
        <v>19.53448275862069</v>
      </c>
      <c r="J39" s="44"/>
      <c r="K39" s="93"/>
    </row>
    <row r="40" spans="1:12" ht="30.5" x14ac:dyDescent="0.65">
      <c r="A40" s="28">
        <v>5930</v>
      </c>
      <c r="B40" s="32" t="s">
        <v>84</v>
      </c>
      <c r="C40" s="33">
        <v>0</v>
      </c>
      <c r="D40" s="34">
        <v>6000</v>
      </c>
      <c r="E40" s="33">
        <v>1950</v>
      </c>
      <c r="F40" s="34">
        <v>5000</v>
      </c>
      <c r="G40" s="33">
        <v>2300</v>
      </c>
      <c r="H40" s="34">
        <v>5000</v>
      </c>
      <c r="I40" s="46">
        <f t="shared" si="2"/>
        <v>1.7241379310344827</v>
      </c>
      <c r="J40" s="31" t="s">
        <v>93</v>
      </c>
    </row>
    <row r="41" spans="1:12" ht="30.5" x14ac:dyDescent="0.65">
      <c r="A41" s="74">
        <v>5946</v>
      </c>
      <c r="B41" s="71" t="s">
        <v>109</v>
      </c>
      <c r="C41" s="38">
        <v>0</v>
      </c>
      <c r="D41" s="37">
        <v>0</v>
      </c>
      <c r="E41" s="38">
        <v>4017</v>
      </c>
      <c r="F41" s="37">
        <v>40000</v>
      </c>
      <c r="G41" s="38">
        <v>26740</v>
      </c>
      <c r="H41" s="37">
        <v>36000</v>
      </c>
      <c r="I41" s="77">
        <f t="shared" si="2"/>
        <v>12.413793103448276</v>
      </c>
      <c r="J41" s="78" t="s">
        <v>57</v>
      </c>
    </row>
    <row r="42" spans="1:12" ht="30.5" x14ac:dyDescent="0.65">
      <c r="A42" s="28">
        <v>6110</v>
      </c>
      <c r="B42" s="32" t="s">
        <v>96</v>
      </c>
      <c r="C42" s="33">
        <v>789</v>
      </c>
      <c r="D42" s="34">
        <v>5150</v>
      </c>
      <c r="E42" s="33">
        <v>136</v>
      </c>
      <c r="F42" s="34">
        <v>2000</v>
      </c>
      <c r="G42" s="33">
        <v>1593</v>
      </c>
      <c r="H42" s="34">
        <v>2000</v>
      </c>
      <c r="I42" s="46">
        <f t="shared" si="2"/>
        <v>0.68965517241379315</v>
      </c>
      <c r="J42" s="31"/>
    </row>
    <row r="43" spans="1:12" ht="30.5" x14ac:dyDescent="0.65">
      <c r="A43" s="28">
        <v>6250</v>
      </c>
      <c r="B43" s="32" t="s">
        <v>32</v>
      </c>
      <c r="C43" s="33">
        <v>1402</v>
      </c>
      <c r="D43" s="34">
        <v>2000</v>
      </c>
      <c r="E43" s="33">
        <v>325</v>
      </c>
      <c r="F43" s="34">
        <v>2000</v>
      </c>
      <c r="G43" s="33">
        <v>215</v>
      </c>
      <c r="H43" s="34">
        <v>1000</v>
      </c>
      <c r="I43" s="46">
        <f t="shared" si="2"/>
        <v>0.34482758620689657</v>
      </c>
      <c r="J43" s="31"/>
    </row>
    <row r="44" spans="1:12" ht="30.5" x14ac:dyDescent="0.65">
      <c r="A44" s="74">
        <v>6515</v>
      </c>
      <c r="B44" s="71" t="s">
        <v>39</v>
      </c>
      <c r="C44" s="38">
        <v>0</v>
      </c>
      <c r="D44" s="37">
        <v>3000</v>
      </c>
      <c r="E44" s="38">
        <v>0</v>
      </c>
      <c r="F44" s="37">
        <v>1000</v>
      </c>
      <c r="G44" s="38">
        <v>960</v>
      </c>
      <c r="H44" s="37">
        <v>1000</v>
      </c>
      <c r="I44" s="77">
        <f t="shared" si="2"/>
        <v>0.34482758620689657</v>
      </c>
      <c r="J44" s="78"/>
    </row>
    <row r="45" spans="1:12" ht="30.5" x14ac:dyDescent="0.65">
      <c r="A45" s="28">
        <v>6570</v>
      </c>
      <c r="B45" s="32" t="s">
        <v>37</v>
      </c>
      <c r="C45" s="33">
        <v>1618</v>
      </c>
      <c r="D45" s="34">
        <v>1600</v>
      </c>
      <c r="E45" s="33">
        <v>2170</v>
      </c>
      <c r="F45" s="34">
        <v>2000</v>
      </c>
      <c r="G45" s="33">
        <v>1303</v>
      </c>
      <c r="H45" s="34">
        <v>2000</v>
      </c>
      <c r="I45" s="46">
        <f t="shared" si="2"/>
        <v>0.68965517241379315</v>
      </c>
      <c r="J45" s="31"/>
    </row>
    <row r="46" spans="1:12" ht="30.5" x14ac:dyDescent="0.65">
      <c r="A46" s="28">
        <v>6590</v>
      </c>
      <c r="B46" s="32" t="s">
        <v>4</v>
      </c>
      <c r="C46" s="33">
        <v>0</v>
      </c>
      <c r="D46" s="34">
        <v>1800</v>
      </c>
      <c r="E46" s="33">
        <v>51</v>
      </c>
      <c r="F46" s="34">
        <v>6000</v>
      </c>
      <c r="G46" s="33">
        <v>548</v>
      </c>
      <c r="H46" s="34">
        <v>6000</v>
      </c>
      <c r="I46" s="46">
        <f t="shared" si="2"/>
        <v>2.0689655172413794</v>
      </c>
      <c r="J46" s="31" t="s">
        <v>74</v>
      </c>
    </row>
    <row r="47" spans="1:12" ht="30.5" x14ac:dyDescent="0.65">
      <c r="A47" s="28">
        <v>6920</v>
      </c>
      <c r="B47" s="32" t="s">
        <v>33</v>
      </c>
      <c r="C47" s="33">
        <v>500</v>
      </c>
      <c r="D47" s="34">
        <v>500</v>
      </c>
      <c r="E47" s="33">
        <v>500</v>
      </c>
      <c r="F47" s="34">
        <v>500</v>
      </c>
      <c r="G47" s="33">
        <v>250</v>
      </c>
      <c r="H47" s="34">
        <v>500</v>
      </c>
      <c r="I47" s="46">
        <f t="shared" si="2"/>
        <v>0.17241379310344829</v>
      </c>
      <c r="J47" s="31" t="s">
        <v>75</v>
      </c>
    </row>
    <row r="48" spans="1:12" ht="30.5" x14ac:dyDescent="0.65">
      <c r="A48" s="28">
        <v>7832</v>
      </c>
      <c r="B48" s="32" t="s">
        <v>66</v>
      </c>
      <c r="C48" s="33">
        <v>2833.33</v>
      </c>
      <c r="D48" s="34">
        <v>2833</v>
      </c>
      <c r="E48" s="33">
        <v>2833.33</v>
      </c>
      <c r="F48" s="34">
        <v>0</v>
      </c>
      <c r="G48" s="33">
        <v>0</v>
      </c>
      <c r="H48" s="34">
        <v>0</v>
      </c>
      <c r="I48" s="46">
        <f t="shared" si="2"/>
        <v>0</v>
      </c>
      <c r="J48" s="31"/>
    </row>
    <row r="49" spans="1:12" ht="30.5" x14ac:dyDescent="0.65">
      <c r="A49" s="47"/>
      <c r="B49" s="41" t="s">
        <v>42</v>
      </c>
      <c r="C49" s="48">
        <f t="shared" ref="C49:H49" si="3">SUM(C17:C48)</f>
        <v>699840.33</v>
      </c>
      <c r="D49" s="48">
        <f t="shared" si="3"/>
        <v>685083</v>
      </c>
      <c r="E49" s="48">
        <f t="shared" si="3"/>
        <v>650017.32999999996</v>
      </c>
      <c r="F49" s="48">
        <f t="shared" si="3"/>
        <v>770300</v>
      </c>
      <c r="G49" s="48">
        <f t="shared" si="3"/>
        <v>587807</v>
      </c>
      <c r="H49" s="48">
        <f t="shared" si="3"/>
        <v>820625</v>
      </c>
      <c r="I49" s="48"/>
      <c r="J49" s="49"/>
    </row>
    <row r="50" spans="1:12" ht="30.5" x14ac:dyDescent="0.65">
      <c r="A50" s="28"/>
      <c r="B50" s="15"/>
      <c r="C50" s="50"/>
      <c r="D50" s="50"/>
      <c r="E50" s="50"/>
      <c r="F50" s="50"/>
      <c r="G50" s="50"/>
      <c r="H50" s="50"/>
      <c r="I50" s="50"/>
      <c r="J50" s="39"/>
      <c r="L50" t="s">
        <v>58</v>
      </c>
    </row>
    <row r="51" spans="1:12" ht="30.5" x14ac:dyDescent="0.65">
      <c r="A51" s="51"/>
      <c r="B51" s="52" t="s">
        <v>29</v>
      </c>
      <c r="C51" s="53">
        <f t="shared" ref="C51:F51" si="4">C14-C49</f>
        <v>-55734.329999999958</v>
      </c>
      <c r="D51" s="53">
        <f t="shared" si="4"/>
        <v>-48183</v>
      </c>
      <c r="E51" s="53">
        <f t="shared" si="4"/>
        <v>-35016.329999999958</v>
      </c>
      <c r="F51" s="53">
        <f t="shared" si="4"/>
        <v>-168900</v>
      </c>
      <c r="G51" s="53">
        <f t="shared" ref="G51:H51" si="5">G14-G49</f>
        <v>13907</v>
      </c>
      <c r="H51" s="53">
        <f t="shared" si="5"/>
        <v>-213225</v>
      </c>
      <c r="I51" s="53"/>
      <c r="J51" s="54"/>
    </row>
    <row r="52" spans="1:12" ht="30.5" x14ac:dyDescent="0.65">
      <c r="A52" s="40"/>
      <c r="B52" s="55"/>
      <c r="C52" s="56"/>
      <c r="D52" s="56"/>
      <c r="E52" s="56"/>
      <c r="F52" s="56"/>
      <c r="G52" s="56"/>
      <c r="H52" s="56"/>
      <c r="I52" s="57"/>
      <c r="J52" s="54"/>
    </row>
    <row r="53" spans="1:12" ht="30.5" x14ac:dyDescent="0.65">
      <c r="A53" s="58"/>
      <c r="B53" s="52" t="s">
        <v>98</v>
      </c>
      <c r="C53" s="53">
        <f t="shared" ref="C53:F53" si="6">SUM(C51:C52)</f>
        <v>-55734.329999999958</v>
      </c>
      <c r="D53" s="53">
        <f t="shared" si="6"/>
        <v>-48183</v>
      </c>
      <c r="E53" s="53">
        <f t="shared" si="6"/>
        <v>-35016.329999999958</v>
      </c>
      <c r="F53" s="53">
        <f t="shared" si="6"/>
        <v>-168900</v>
      </c>
      <c r="G53" s="53">
        <f t="shared" ref="G53:H53" si="7">SUM(G51:G52)</f>
        <v>13907</v>
      </c>
      <c r="H53" s="53">
        <f t="shared" si="7"/>
        <v>-213225</v>
      </c>
      <c r="I53" s="53"/>
      <c r="J53" s="59"/>
    </row>
    <row r="54" spans="1:12" ht="30.5" x14ac:dyDescent="0.65">
      <c r="A54" s="28"/>
      <c r="B54" s="15"/>
      <c r="C54" s="60"/>
      <c r="D54" s="60"/>
      <c r="E54" s="60"/>
      <c r="F54" s="60"/>
      <c r="G54" s="60"/>
      <c r="H54" s="60"/>
      <c r="I54" s="60"/>
      <c r="J54" s="61"/>
    </row>
    <row r="55" spans="1:12" ht="30.5" x14ac:dyDescent="0.65">
      <c r="A55" s="28"/>
      <c r="B55" s="15" t="s">
        <v>5</v>
      </c>
      <c r="C55" s="33">
        <v>808936</v>
      </c>
      <c r="D55" s="33"/>
      <c r="E55" s="33">
        <v>808935.78</v>
      </c>
      <c r="F55" s="33"/>
      <c r="G55" s="33">
        <v>773919</v>
      </c>
      <c r="H55" s="33"/>
      <c r="I55" s="46"/>
      <c r="J55" s="44"/>
    </row>
    <row r="56" spans="1:12" ht="30.5" x14ac:dyDescent="0.65">
      <c r="A56" s="28"/>
      <c r="B56" s="15" t="s">
        <v>53</v>
      </c>
      <c r="C56" s="46"/>
      <c r="D56" s="33"/>
      <c r="E56" s="46"/>
      <c r="F56" s="33"/>
      <c r="G56" s="46"/>
      <c r="H56" s="33"/>
      <c r="I56" s="46"/>
      <c r="J56" s="44"/>
    </row>
    <row r="57" spans="1:12" ht="30.5" x14ac:dyDescent="0.65">
      <c r="A57" s="28">
        <v>2281</v>
      </c>
      <c r="B57" s="32" t="s">
        <v>86</v>
      </c>
      <c r="C57" s="33">
        <v>252236</v>
      </c>
      <c r="D57" s="62"/>
      <c r="E57" s="33">
        <v>85022</v>
      </c>
      <c r="F57" s="33"/>
      <c r="G57" s="33">
        <v>103871</v>
      </c>
      <c r="H57" s="33"/>
      <c r="I57" s="46"/>
      <c r="J57" s="44"/>
    </row>
    <row r="58" spans="1:12" ht="30.5" x14ac:dyDescent="0.65">
      <c r="A58" s="28">
        <v>2282</v>
      </c>
      <c r="B58" s="32" t="s">
        <v>87</v>
      </c>
      <c r="C58" s="33">
        <v>7623</v>
      </c>
      <c r="D58" s="62"/>
      <c r="E58" s="33">
        <v>4307</v>
      </c>
      <c r="F58" s="33"/>
      <c r="G58" s="33">
        <v>25942</v>
      </c>
      <c r="H58" s="33"/>
      <c r="I58" s="46"/>
      <c r="J58" s="44"/>
    </row>
    <row r="59" spans="1:12" ht="30.5" x14ac:dyDescent="0.65">
      <c r="A59" s="74">
        <v>2283</v>
      </c>
      <c r="B59" s="71" t="s">
        <v>88</v>
      </c>
      <c r="C59" s="38">
        <v>6554</v>
      </c>
      <c r="D59" s="79"/>
      <c r="E59" s="38">
        <v>3984</v>
      </c>
      <c r="F59" s="38"/>
      <c r="G59" s="38">
        <v>88505</v>
      </c>
      <c r="H59" s="38"/>
      <c r="I59" s="77"/>
      <c r="J59" s="78"/>
    </row>
    <row r="60" spans="1:12" ht="30.5" x14ac:dyDescent="0.65">
      <c r="A60" s="28">
        <v>2290</v>
      </c>
      <c r="B60" s="32" t="s">
        <v>52</v>
      </c>
      <c r="C60" s="33">
        <v>27036.47</v>
      </c>
      <c r="D60" s="33"/>
      <c r="E60" s="33">
        <v>27036.47</v>
      </c>
      <c r="F60" s="33"/>
      <c r="G60" s="33">
        <v>27036</v>
      </c>
      <c r="H60" s="33"/>
      <c r="I60" s="46"/>
      <c r="J60" s="44"/>
    </row>
    <row r="61" spans="1:12" ht="30.5" x14ac:dyDescent="0.65">
      <c r="A61" s="28">
        <v>2292</v>
      </c>
      <c r="B61" s="32" t="s">
        <v>49</v>
      </c>
      <c r="C61" s="33">
        <v>64756</v>
      </c>
      <c r="D61" s="33"/>
      <c r="E61" s="33">
        <v>24059</v>
      </c>
      <c r="F61" s="33"/>
      <c r="G61" s="33">
        <v>0</v>
      </c>
      <c r="H61" s="33"/>
      <c r="I61" s="46"/>
      <c r="J61" s="44"/>
    </row>
    <row r="62" spans="1:12" ht="30.5" x14ac:dyDescent="0.65">
      <c r="A62" s="74">
        <v>2293</v>
      </c>
      <c r="B62" s="71" t="s">
        <v>50</v>
      </c>
      <c r="C62" s="38">
        <v>16286</v>
      </c>
      <c r="D62" s="38"/>
      <c r="E62" s="38">
        <v>7310</v>
      </c>
      <c r="F62" s="38"/>
      <c r="G62" s="38">
        <v>7309</v>
      </c>
      <c r="H62" s="38"/>
      <c r="I62" s="77"/>
      <c r="J62" s="78" t="s">
        <v>76</v>
      </c>
    </row>
    <row r="63" spans="1:12" ht="30.5" x14ac:dyDescent="0.65">
      <c r="A63" s="28">
        <v>2294</v>
      </c>
      <c r="B63" s="32" t="s">
        <v>51</v>
      </c>
      <c r="C63" s="33">
        <v>1580</v>
      </c>
      <c r="D63" s="33"/>
      <c r="E63" s="33">
        <v>0</v>
      </c>
      <c r="F63" s="33"/>
      <c r="G63" s="33"/>
      <c r="H63" s="33"/>
      <c r="I63" s="46"/>
      <c r="J63" s="44"/>
    </row>
    <row r="64" spans="1:12" ht="30.5" x14ac:dyDescent="0.65">
      <c r="A64" s="74">
        <v>2295</v>
      </c>
      <c r="B64" s="71" t="s">
        <v>89</v>
      </c>
      <c r="C64" s="38">
        <v>0</v>
      </c>
      <c r="D64" s="38"/>
      <c r="E64" s="38">
        <v>0</v>
      </c>
      <c r="F64" s="38"/>
      <c r="G64" s="38">
        <v>0</v>
      </c>
      <c r="H64" s="38"/>
      <c r="I64" s="77"/>
      <c r="J64" s="78"/>
    </row>
    <row r="65" spans="1:10" ht="30.5" x14ac:dyDescent="0.65">
      <c r="A65" s="28"/>
      <c r="B65" s="80" t="s">
        <v>67</v>
      </c>
      <c r="C65" s="42">
        <f>SUM(C57:C64)</f>
        <v>376071.47</v>
      </c>
      <c r="D65" s="42"/>
      <c r="E65" s="42">
        <f>SUM(E57:E64)</f>
        <v>151718.47</v>
      </c>
      <c r="F65" s="42"/>
      <c r="G65" s="42">
        <f>SUM(G57:G64)</f>
        <v>252663</v>
      </c>
      <c r="H65" s="42"/>
      <c r="I65" s="42"/>
      <c r="J65" s="81"/>
    </row>
    <row r="66" spans="1:10" ht="30.5" x14ac:dyDescent="0.65">
      <c r="A66" s="40"/>
      <c r="B66" s="32" t="s">
        <v>101</v>
      </c>
      <c r="C66" s="63">
        <v>3363</v>
      </c>
      <c r="D66" s="63">
        <v>3300</v>
      </c>
      <c r="E66" s="88">
        <v>3363</v>
      </c>
      <c r="F66" s="63">
        <v>3100</v>
      </c>
      <c r="G66" s="88">
        <v>3122</v>
      </c>
      <c r="H66" s="84">
        <v>2900</v>
      </c>
      <c r="I66" s="63"/>
      <c r="J66" s="64" t="s">
        <v>114</v>
      </c>
    </row>
    <row r="67" spans="1:10" ht="30.5" x14ac:dyDescent="0.65">
      <c r="A67" s="28"/>
      <c r="B67" s="66" t="s">
        <v>7</v>
      </c>
      <c r="C67" s="67" t="s">
        <v>19</v>
      </c>
      <c r="D67" s="67" t="s">
        <v>117</v>
      </c>
      <c r="E67" s="67" t="s">
        <v>19</v>
      </c>
      <c r="F67" s="67" t="s">
        <v>118</v>
      </c>
      <c r="G67" s="67" t="s">
        <v>99</v>
      </c>
      <c r="H67" s="85" t="s">
        <v>147</v>
      </c>
      <c r="I67" s="67"/>
      <c r="J67" s="68"/>
    </row>
    <row r="68" spans="1:10" ht="30.5" x14ac:dyDescent="0.65">
      <c r="A68" s="28"/>
      <c r="B68" s="32" t="s">
        <v>6</v>
      </c>
      <c r="C68" s="69" t="s">
        <v>20</v>
      </c>
      <c r="D68" s="69" t="s">
        <v>20</v>
      </c>
      <c r="E68" s="69" t="s">
        <v>20</v>
      </c>
      <c r="F68" s="69" t="s">
        <v>20</v>
      </c>
      <c r="G68" s="69" t="s">
        <v>20</v>
      </c>
      <c r="H68" s="86" t="s">
        <v>20</v>
      </c>
      <c r="I68" s="69"/>
      <c r="J68" s="65"/>
    </row>
    <row r="69" spans="1:10" ht="30.5" x14ac:dyDescent="0.65">
      <c r="A69" s="28"/>
      <c r="B69" s="32" t="s">
        <v>44</v>
      </c>
      <c r="C69" s="69" t="s">
        <v>21</v>
      </c>
      <c r="D69" s="69" t="s">
        <v>21</v>
      </c>
      <c r="E69" s="69" t="s">
        <v>21</v>
      </c>
      <c r="F69" s="69" t="s">
        <v>21</v>
      </c>
      <c r="G69" s="69" t="s">
        <v>21</v>
      </c>
      <c r="H69" s="86" t="s">
        <v>21</v>
      </c>
      <c r="I69" s="69"/>
      <c r="J69" s="70"/>
    </row>
    <row r="70" spans="1:10" ht="30.5" x14ac:dyDescent="0.65">
      <c r="A70" s="58"/>
      <c r="B70" s="71" t="s">
        <v>80</v>
      </c>
      <c r="C70" s="72">
        <v>30</v>
      </c>
      <c r="D70" s="72">
        <v>30</v>
      </c>
      <c r="E70" s="72">
        <v>30</v>
      </c>
      <c r="F70" s="72">
        <v>30</v>
      </c>
      <c r="G70" s="72">
        <v>30</v>
      </c>
      <c r="H70" s="87">
        <v>30</v>
      </c>
      <c r="I70" s="72"/>
      <c r="J70" s="73"/>
    </row>
    <row r="71" spans="1:10" ht="13" x14ac:dyDescent="0.3">
      <c r="A71" s="1"/>
      <c r="B71" s="1"/>
      <c r="C71" s="2"/>
      <c r="D71" s="2"/>
      <c r="E71" s="2"/>
      <c r="F71" s="2"/>
      <c r="G71" s="2"/>
      <c r="H71" s="2"/>
      <c r="I71" s="2"/>
      <c r="J71" s="2"/>
    </row>
    <row r="72" spans="1:10" ht="31.75" customHeight="1" x14ac:dyDescent="0.7">
      <c r="A72" s="12" t="s">
        <v>110</v>
      </c>
      <c r="B72" s="1"/>
      <c r="C72" s="2"/>
      <c r="D72" s="2"/>
      <c r="E72" s="2"/>
      <c r="F72" s="2"/>
      <c r="G72" s="2"/>
      <c r="H72" s="2"/>
      <c r="I72" s="2"/>
      <c r="J72" s="2"/>
    </row>
    <row r="73" spans="1:10" ht="31.75" customHeight="1" x14ac:dyDescent="0.7">
      <c r="A73" s="12" t="s">
        <v>149</v>
      </c>
      <c r="B73" s="1"/>
      <c r="C73" s="2"/>
      <c r="D73" s="2"/>
      <c r="E73" s="2"/>
      <c r="F73" s="2"/>
      <c r="G73" s="2"/>
      <c r="H73" s="2"/>
      <c r="I73" s="2"/>
      <c r="J73" s="2"/>
    </row>
    <row r="74" spans="1:10" ht="31.75" customHeight="1" x14ac:dyDescent="0.7">
      <c r="A74" s="12"/>
      <c r="B74" s="1"/>
      <c r="C74" s="2"/>
      <c r="D74" s="2"/>
      <c r="E74" s="2"/>
      <c r="F74" s="2"/>
      <c r="G74" s="2"/>
      <c r="H74" s="2"/>
      <c r="I74" s="2"/>
      <c r="J74" s="2"/>
    </row>
    <row r="75" spans="1:10" ht="31.75" customHeight="1" x14ac:dyDescent="0.7">
      <c r="A75" s="12" t="s">
        <v>150</v>
      </c>
      <c r="B75" s="1"/>
      <c r="C75" s="97">
        <v>808936</v>
      </c>
      <c r="D75" s="2"/>
      <c r="E75" s="2"/>
      <c r="F75" s="2"/>
      <c r="G75" s="2"/>
      <c r="H75" s="2"/>
      <c r="I75" s="2"/>
      <c r="J75" s="2"/>
    </row>
    <row r="76" spans="1:10" ht="31.75" customHeight="1" x14ac:dyDescent="0.7">
      <c r="A76" s="12" t="s">
        <v>151</v>
      </c>
      <c r="B76" s="1"/>
      <c r="C76" s="97">
        <v>35017</v>
      </c>
      <c r="D76" s="2"/>
      <c r="E76" s="2"/>
      <c r="F76" s="2"/>
      <c r="G76" s="2"/>
      <c r="H76" s="2"/>
      <c r="I76" s="2"/>
      <c r="J76" s="2"/>
    </row>
    <row r="77" spans="1:10" ht="31.75" customHeight="1" x14ac:dyDescent="0.7">
      <c r="A77" s="12" t="s">
        <v>152</v>
      </c>
      <c r="B77" s="1"/>
      <c r="C77" s="97">
        <v>168900</v>
      </c>
      <c r="D77" s="2"/>
      <c r="E77" s="2"/>
      <c r="F77" s="2"/>
      <c r="G77" s="2"/>
      <c r="H77" s="2"/>
      <c r="I77" s="2"/>
      <c r="J77" s="2"/>
    </row>
    <row r="78" spans="1:10" ht="31.75" customHeight="1" x14ac:dyDescent="0.7">
      <c r="A78" s="12" t="s">
        <v>153</v>
      </c>
      <c r="B78" s="1"/>
      <c r="C78" s="97">
        <v>213225</v>
      </c>
      <c r="D78" s="2"/>
      <c r="E78" s="2"/>
      <c r="F78" s="2"/>
      <c r="G78" s="2"/>
      <c r="H78" s="2"/>
      <c r="I78" s="2"/>
      <c r="J78" s="2"/>
    </row>
    <row r="79" spans="1:10" ht="31.75" customHeight="1" x14ac:dyDescent="0.7">
      <c r="A79" s="12" t="s">
        <v>154</v>
      </c>
      <c r="B79" s="1"/>
      <c r="C79" s="97">
        <f>C75-C76-C77-C78</f>
        <v>391794</v>
      </c>
      <c r="D79" s="2"/>
      <c r="E79" s="2"/>
      <c r="F79" s="2"/>
      <c r="G79" s="2"/>
      <c r="H79" s="2"/>
      <c r="I79" s="2"/>
      <c r="J79" s="2"/>
    </row>
    <row r="80" spans="1:10" ht="31.75" customHeight="1" x14ac:dyDescent="0.7">
      <c r="A80" s="12"/>
      <c r="B80" s="1"/>
      <c r="C80" s="96"/>
      <c r="D80" s="2"/>
      <c r="E80" s="2"/>
      <c r="F80" s="2"/>
      <c r="G80" s="2"/>
      <c r="H80" s="2"/>
      <c r="I80" s="2"/>
      <c r="J80" s="2"/>
    </row>
    <row r="81" spans="1:11" ht="31.75" customHeight="1" x14ac:dyDescent="0.7">
      <c r="A81" s="12" t="s">
        <v>155</v>
      </c>
      <c r="B81" s="1"/>
      <c r="C81" s="2"/>
      <c r="D81" s="2"/>
      <c r="E81" s="2"/>
      <c r="F81" s="2"/>
      <c r="G81" s="2"/>
      <c r="H81" s="2"/>
      <c r="I81" s="2"/>
      <c r="J81" s="2"/>
    </row>
    <row r="82" spans="1:11" ht="31.75" customHeight="1" x14ac:dyDescent="0.7">
      <c r="A82" s="12" t="s">
        <v>157</v>
      </c>
      <c r="B82" s="1"/>
      <c r="C82" s="2"/>
      <c r="D82" s="2"/>
      <c r="E82" s="2"/>
      <c r="F82" s="2"/>
      <c r="G82" s="2"/>
      <c r="H82" s="2"/>
      <c r="I82" s="2"/>
      <c r="J82" s="2"/>
    </row>
    <row r="83" spans="1:11" ht="31.75" customHeight="1" x14ac:dyDescent="0.7">
      <c r="A83" s="12"/>
      <c r="B83" s="1"/>
      <c r="C83" s="2"/>
      <c r="D83" s="2"/>
      <c r="E83" s="2"/>
      <c r="F83" s="2"/>
      <c r="G83" s="2"/>
      <c r="H83" s="2"/>
      <c r="I83" s="2"/>
      <c r="J83" s="2"/>
    </row>
    <row r="84" spans="1:11" ht="33" x14ac:dyDescent="0.7">
      <c r="A84" s="8" t="s">
        <v>120</v>
      </c>
      <c r="B84" s="9"/>
      <c r="C84" s="10"/>
      <c r="D84" s="10"/>
      <c r="E84" s="10"/>
      <c r="F84" s="10"/>
      <c r="G84" s="3"/>
      <c r="H84" s="4"/>
      <c r="I84" s="4"/>
      <c r="J84" s="4"/>
    </row>
    <row r="85" spans="1:11" ht="33" x14ac:dyDescent="0.7">
      <c r="A85" s="9"/>
      <c r="B85" s="11"/>
      <c r="C85" s="10"/>
      <c r="D85" s="10"/>
      <c r="E85" s="10"/>
      <c r="F85" s="10"/>
      <c r="G85" s="3"/>
      <c r="H85" s="4"/>
      <c r="I85" s="4"/>
      <c r="J85" s="4"/>
    </row>
    <row r="86" spans="1:11" ht="33" x14ac:dyDescent="0.7">
      <c r="A86" s="10" t="s">
        <v>8</v>
      </c>
      <c r="B86" s="12" t="s">
        <v>124</v>
      </c>
      <c r="C86" s="10"/>
      <c r="D86" s="10"/>
      <c r="E86" s="10"/>
      <c r="F86" s="10"/>
      <c r="G86" s="3"/>
      <c r="H86" s="4"/>
      <c r="I86" s="4"/>
      <c r="J86" s="91"/>
    </row>
    <row r="87" spans="1:11" ht="33" x14ac:dyDescent="0.7">
      <c r="A87" s="10"/>
      <c r="B87" s="9" t="s">
        <v>90</v>
      </c>
      <c r="C87" s="10"/>
      <c r="D87" s="10"/>
      <c r="E87" s="10"/>
      <c r="F87" s="10"/>
      <c r="G87" s="3"/>
      <c r="H87" s="4"/>
      <c r="I87" s="4"/>
      <c r="J87" s="91"/>
    </row>
    <row r="88" spans="1:11" ht="33" x14ac:dyDescent="0.7">
      <c r="A88" s="10"/>
      <c r="B88" s="9" t="s">
        <v>125</v>
      </c>
      <c r="C88" s="10"/>
      <c r="D88" s="10"/>
      <c r="E88" s="10"/>
      <c r="F88" s="10"/>
      <c r="G88" s="3"/>
      <c r="H88" s="4"/>
      <c r="I88" s="4"/>
      <c r="J88" s="91"/>
    </row>
    <row r="89" spans="1:11" ht="33" x14ac:dyDescent="0.7">
      <c r="A89" s="10" t="s">
        <v>10</v>
      </c>
      <c r="B89" s="9" t="s">
        <v>73</v>
      </c>
      <c r="C89" s="10"/>
      <c r="D89" s="10"/>
      <c r="E89" s="10"/>
      <c r="F89" s="10"/>
      <c r="G89" s="3"/>
      <c r="H89" s="4"/>
      <c r="I89" s="4"/>
      <c r="J89" s="4"/>
    </row>
    <row r="90" spans="1:11" ht="33" x14ac:dyDescent="0.7">
      <c r="A90" s="10" t="s">
        <v>43</v>
      </c>
      <c r="B90" s="9" t="s">
        <v>72</v>
      </c>
      <c r="C90" s="10"/>
      <c r="D90" s="10"/>
      <c r="E90" s="10"/>
      <c r="F90" s="10"/>
      <c r="G90" s="3"/>
      <c r="H90" s="4"/>
      <c r="I90" s="4"/>
      <c r="J90" s="4"/>
    </row>
    <row r="91" spans="1:11" s="95" customFormat="1" ht="33" x14ac:dyDescent="0.7">
      <c r="A91" s="10" t="s">
        <v>9</v>
      </c>
      <c r="B91" s="9" t="s">
        <v>94</v>
      </c>
      <c r="C91" s="9"/>
      <c r="D91" s="9"/>
      <c r="E91" s="10"/>
      <c r="F91" s="10"/>
      <c r="G91" s="3"/>
      <c r="H91" s="4"/>
      <c r="I91" s="4"/>
      <c r="J91" s="4"/>
    </row>
    <row r="92" spans="1:11" s="95" customFormat="1" ht="33" x14ac:dyDescent="0.7">
      <c r="A92" s="10"/>
      <c r="B92" s="9" t="s">
        <v>132</v>
      </c>
      <c r="C92" s="9"/>
      <c r="D92" s="9"/>
      <c r="E92" s="10"/>
      <c r="F92" s="10"/>
      <c r="G92" s="3"/>
      <c r="H92" s="4"/>
      <c r="I92" s="4"/>
      <c r="J92" s="4"/>
    </row>
    <row r="93" spans="1:11" s="93" customFormat="1" ht="33" x14ac:dyDescent="0.7">
      <c r="A93" s="10" t="s">
        <v>47</v>
      </c>
      <c r="B93" s="9" t="s">
        <v>133</v>
      </c>
      <c r="C93" s="10"/>
      <c r="D93" s="10"/>
      <c r="E93" s="10"/>
      <c r="F93" s="10"/>
      <c r="G93" s="3"/>
      <c r="H93" s="4"/>
      <c r="I93" s="4"/>
      <c r="J93" s="4"/>
    </row>
    <row r="94" spans="1:11" ht="33" x14ac:dyDescent="0.7">
      <c r="A94" s="10" t="s">
        <v>24</v>
      </c>
      <c r="B94" s="9" t="s">
        <v>134</v>
      </c>
      <c r="C94" s="10"/>
      <c r="D94" s="10"/>
      <c r="E94" s="10"/>
      <c r="F94" s="10"/>
      <c r="G94" s="3"/>
      <c r="H94" s="4"/>
      <c r="I94" s="4"/>
      <c r="J94" s="94"/>
      <c r="K94" s="95"/>
    </row>
    <row r="95" spans="1:11" ht="33" x14ac:dyDescent="0.7">
      <c r="A95" s="10"/>
      <c r="B95" s="9" t="s">
        <v>136</v>
      </c>
      <c r="C95" s="10"/>
      <c r="D95" s="10"/>
      <c r="E95" s="10"/>
      <c r="F95" s="10"/>
      <c r="G95" s="3"/>
      <c r="H95" s="4"/>
      <c r="I95" s="4"/>
      <c r="J95" s="94"/>
      <c r="K95" s="95"/>
    </row>
    <row r="96" spans="1:11" ht="33" x14ac:dyDescent="0.7">
      <c r="A96" s="10"/>
      <c r="B96" s="9" t="s">
        <v>135</v>
      </c>
      <c r="C96" s="10"/>
      <c r="D96" s="10"/>
      <c r="E96" s="10"/>
      <c r="F96" s="10"/>
      <c r="G96" s="3"/>
      <c r="H96" s="4"/>
      <c r="I96" s="4"/>
      <c r="J96" s="94"/>
      <c r="K96" s="95"/>
    </row>
    <row r="97" spans="1:12" ht="33" x14ac:dyDescent="0.7">
      <c r="A97" s="10"/>
      <c r="B97" s="9" t="s">
        <v>143</v>
      </c>
      <c r="C97" s="10"/>
      <c r="D97" s="10"/>
      <c r="E97" s="10"/>
      <c r="F97" s="10"/>
      <c r="G97" s="3"/>
      <c r="H97" s="4"/>
      <c r="I97" s="4"/>
      <c r="J97" s="94"/>
      <c r="K97" s="95"/>
    </row>
    <row r="98" spans="1:12" ht="33" x14ac:dyDescent="0.7">
      <c r="A98" s="10" t="s">
        <v>18</v>
      </c>
      <c r="B98" s="9" t="s">
        <v>141</v>
      </c>
      <c r="C98" s="10"/>
      <c r="D98" s="10"/>
      <c r="E98" s="10"/>
      <c r="F98" s="10"/>
      <c r="G98" s="3"/>
      <c r="H98" s="4"/>
      <c r="I98" s="4"/>
      <c r="J98" s="4"/>
      <c r="K98" s="93"/>
      <c r="L98" s="93"/>
    </row>
    <row r="99" spans="1:12" ht="33" x14ac:dyDescent="0.7">
      <c r="A99" s="10"/>
      <c r="B99" s="9" t="s">
        <v>142</v>
      </c>
      <c r="C99" s="10"/>
      <c r="D99" s="10"/>
      <c r="E99" s="10"/>
      <c r="F99" s="10"/>
      <c r="G99" s="3"/>
      <c r="H99" s="4"/>
      <c r="I99" s="4"/>
      <c r="J99" s="4"/>
      <c r="K99" s="93"/>
      <c r="L99" s="93"/>
    </row>
    <row r="100" spans="1:12" ht="33" x14ac:dyDescent="0.7">
      <c r="A100" s="93"/>
      <c r="B100" s="9" t="s">
        <v>140</v>
      </c>
      <c r="C100" s="10"/>
      <c r="D100" s="10"/>
      <c r="E100" s="10"/>
      <c r="F100" s="10"/>
      <c r="G100" s="3"/>
      <c r="H100" s="4"/>
      <c r="I100" s="4"/>
      <c r="J100" s="4"/>
      <c r="K100" s="93"/>
      <c r="L100" s="93"/>
    </row>
    <row r="101" spans="1:12" ht="33" x14ac:dyDescent="0.7">
      <c r="A101" s="93"/>
      <c r="B101" s="9" t="s">
        <v>137</v>
      </c>
      <c r="C101" s="10"/>
      <c r="D101" s="10"/>
      <c r="E101" s="10"/>
      <c r="F101" s="10"/>
      <c r="G101" s="3"/>
      <c r="H101" s="4"/>
      <c r="I101" s="4"/>
      <c r="J101" s="4"/>
      <c r="K101" s="93"/>
      <c r="L101" s="93"/>
    </row>
    <row r="102" spans="1:12" ht="33" x14ac:dyDescent="0.7">
      <c r="A102" s="93"/>
      <c r="B102" s="9" t="s">
        <v>138</v>
      </c>
      <c r="C102" s="10"/>
      <c r="D102" s="10"/>
      <c r="E102" s="10"/>
      <c r="F102" s="10"/>
      <c r="G102" s="3"/>
      <c r="H102" s="4"/>
      <c r="I102" s="4"/>
      <c r="J102" s="4"/>
      <c r="K102" s="93"/>
      <c r="L102" s="93"/>
    </row>
    <row r="103" spans="1:12" ht="33" x14ac:dyDescent="0.7">
      <c r="A103" s="93"/>
      <c r="B103" s="9" t="s">
        <v>139</v>
      </c>
      <c r="C103" s="10"/>
      <c r="D103" s="10"/>
      <c r="E103" s="10"/>
      <c r="F103" s="10"/>
      <c r="G103" s="3"/>
      <c r="H103" s="4"/>
      <c r="I103" s="4"/>
      <c r="J103" s="4"/>
      <c r="K103" s="93"/>
      <c r="L103" s="93"/>
    </row>
    <row r="104" spans="1:12" ht="33" x14ac:dyDescent="0.7">
      <c r="A104" s="93"/>
      <c r="B104" s="9" t="s">
        <v>104</v>
      </c>
      <c r="C104" s="10"/>
      <c r="D104" s="10"/>
      <c r="E104" s="10"/>
      <c r="F104" s="10"/>
      <c r="G104" s="3"/>
      <c r="H104" s="4"/>
      <c r="I104" s="4"/>
      <c r="J104" s="4"/>
      <c r="K104" s="93"/>
      <c r="L104" s="93"/>
    </row>
    <row r="105" spans="1:12" ht="33" x14ac:dyDescent="0.7">
      <c r="A105" s="10" t="s">
        <v>11</v>
      </c>
      <c r="B105" s="9" t="s">
        <v>113</v>
      </c>
      <c r="C105" s="10"/>
      <c r="D105" s="10"/>
      <c r="E105" s="10"/>
      <c r="F105" s="10"/>
      <c r="G105" s="3"/>
      <c r="H105" s="4"/>
      <c r="I105" s="4"/>
      <c r="J105" s="4"/>
      <c r="K105" s="93"/>
    </row>
    <row r="106" spans="1:12" ht="33" x14ac:dyDescent="0.7">
      <c r="A106" s="10"/>
      <c r="B106" s="9" t="s">
        <v>123</v>
      </c>
      <c r="C106" s="10"/>
      <c r="D106" s="10"/>
      <c r="E106" s="10"/>
      <c r="F106" s="10"/>
      <c r="G106" s="3"/>
      <c r="H106" s="4"/>
      <c r="I106" s="4"/>
      <c r="J106" s="4"/>
      <c r="K106" s="93"/>
    </row>
    <row r="107" spans="1:12" ht="33" x14ac:dyDescent="0.7">
      <c r="A107" s="10"/>
      <c r="B107" s="9" t="s">
        <v>129</v>
      </c>
      <c r="C107" s="10"/>
      <c r="D107" s="10"/>
      <c r="E107" s="10"/>
      <c r="F107" s="10"/>
      <c r="G107" s="3"/>
      <c r="H107" s="4"/>
      <c r="I107" s="4"/>
      <c r="J107" s="4"/>
      <c r="K107" s="93"/>
    </row>
    <row r="108" spans="1:12" s="93" customFormat="1" ht="33" x14ac:dyDescent="0.7">
      <c r="A108" s="10" t="s">
        <v>12</v>
      </c>
      <c r="B108" s="9" t="s">
        <v>145</v>
      </c>
      <c r="C108" s="10"/>
      <c r="D108" s="10"/>
      <c r="E108" s="10"/>
      <c r="F108" s="10"/>
      <c r="G108" s="3"/>
      <c r="H108" s="4"/>
      <c r="I108" s="4"/>
      <c r="J108" s="4"/>
    </row>
    <row r="109" spans="1:12" ht="33" x14ac:dyDescent="0.7">
      <c r="A109" s="10" t="s">
        <v>13</v>
      </c>
      <c r="B109" s="9" t="s">
        <v>112</v>
      </c>
      <c r="C109" s="10"/>
      <c r="D109" s="10"/>
      <c r="E109" s="10"/>
      <c r="F109" s="10"/>
      <c r="G109" s="3"/>
      <c r="H109" s="4"/>
      <c r="I109" s="4"/>
      <c r="J109" s="4"/>
      <c r="K109" s="93"/>
      <c r="L109" s="93"/>
    </row>
    <row r="110" spans="1:12" ht="33" x14ac:dyDescent="0.7">
      <c r="A110" s="10"/>
      <c r="B110" s="9" t="s">
        <v>128</v>
      </c>
      <c r="C110" s="10"/>
      <c r="D110" s="10"/>
      <c r="E110" s="10"/>
      <c r="F110" s="10"/>
      <c r="G110" s="3"/>
      <c r="H110" s="4"/>
      <c r="I110" s="4"/>
      <c r="J110" s="4"/>
      <c r="K110" s="93"/>
      <c r="L110" s="93"/>
    </row>
    <row r="111" spans="1:12" ht="33" x14ac:dyDescent="0.7">
      <c r="A111" s="10"/>
      <c r="B111" s="9" t="s">
        <v>127</v>
      </c>
      <c r="C111" s="10"/>
      <c r="D111" s="10"/>
      <c r="E111" s="10"/>
      <c r="F111" s="10"/>
      <c r="G111" s="3"/>
      <c r="H111" s="4"/>
      <c r="I111" s="4"/>
      <c r="J111" s="4"/>
      <c r="K111" s="93"/>
      <c r="L111" s="93"/>
    </row>
    <row r="112" spans="1:12" ht="33" x14ac:dyDescent="0.7">
      <c r="A112" s="10"/>
      <c r="B112" s="9" t="s">
        <v>144</v>
      </c>
      <c r="C112" s="10"/>
      <c r="D112" s="10"/>
      <c r="E112" s="10"/>
      <c r="F112" s="10"/>
      <c r="G112" s="3"/>
      <c r="H112" s="4"/>
      <c r="I112" s="4"/>
      <c r="J112" s="4"/>
      <c r="K112" s="93"/>
      <c r="L112" s="93"/>
    </row>
    <row r="113" spans="1:10" s="93" customFormat="1" ht="33" x14ac:dyDescent="0.7">
      <c r="A113" s="10" t="s">
        <v>25</v>
      </c>
      <c r="B113" s="9" t="s">
        <v>130</v>
      </c>
      <c r="C113" s="10"/>
      <c r="D113" s="10"/>
      <c r="E113" s="10"/>
      <c r="F113" s="10"/>
      <c r="G113" s="3"/>
      <c r="H113" s="4"/>
      <c r="I113" s="4"/>
      <c r="J113" s="4"/>
    </row>
    <row r="114" spans="1:10" s="93" customFormat="1" ht="33" x14ac:dyDescent="0.7">
      <c r="A114" s="10" t="s">
        <v>14</v>
      </c>
      <c r="B114" s="9" t="s">
        <v>131</v>
      </c>
      <c r="C114" s="10"/>
      <c r="D114" s="10"/>
      <c r="E114" s="10"/>
      <c r="F114" s="10"/>
      <c r="G114" s="3"/>
      <c r="H114" s="4"/>
      <c r="I114" s="4"/>
      <c r="J114" s="4"/>
    </row>
    <row r="115" spans="1:10" s="93" customFormat="1" ht="33" x14ac:dyDescent="0.7">
      <c r="A115" s="10" t="s">
        <v>15</v>
      </c>
      <c r="B115" s="12" t="s">
        <v>148</v>
      </c>
      <c r="C115" s="10"/>
      <c r="D115" s="10"/>
      <c r="E115" s="10"/>
      <c r="F115" s="10"/>
      <c r="G115" s="3"/>
      <c r="H115" s="4"/>
      <c r="I115" s="4"/>
      <c r="J115" s="4"/>
    </row>
    <row r="116" spans="1:10" s="93" customFormat="1" ht="33" x14ac:dyDescent="0.7">
      <c r="A116" s="10" t="s">
        <v>56</v>
      </c>
      <c r="B116" s="9" t="s">
        <v>146</v>
      </c>
      <c r="C116" s="10"/>
      <c r="D116" s="10"/>
      <c r="E116" s="10"/>
      <c r="F116" s="10"/>
      <c r="G116" s="3"/>
      <c r="H116" s="4"/>
      <c r="I116" s="4"/>
      <c r="J116" s="4"/>
    </row>
    <row r="117" spans="1:10" s="93" customFormat="1" ht="33" x14ac:dyDescent="0.7">
      <c r="A117" s="10" t="s">
        <v>71</v>
      </c>
      <c r="B117" s="9" t="s">
        <v>102</v>
      </c>
      <c r="C117" s="10"/>
      <c r="D117" s="10"/>
      <c r="E117" s="10"/>
      <c r="F117" s="10"/>
      <c r="G117" s="3"/>
      <c r="H117" s="4"/>
      <c r="I117" s="4"/>
      <c r="J117" s="4"/>
    </row>
    <row r="118" spans="1:10" s="93" customFormat="1" ht="33" x14ac:dyDescent="0.7">
      <c r="A118" s="10" t="s">
        <v>22</v>
      </c>
      <c r="B118" s="9" t="s">
        <v>82</v>
      </c>
      <c r="C118" s="10"/>
      <c r="D118" s="10"/>
      <c r="E118" s="10"/>
      <c r="F118" s="10"/>
      <c r="G118" s="3"/>
      <c r="H118" s="4"/>
      <c r="I118" s="4"/>
      <c r="J118" s="4"/>
    </row>
    <row r="119" spans="1:10" s="93" customFormat="1" ht="33" x14ac:dyDescent="0.7">
      <c r="A119" s="10" t="s">
        <v>57</v>
      </c>
      <c r="B119" s="9" t="s">
        <v>103</v>
      </c>
      <c r="C119" s="10"/>
      <c r="D119" s="10"/>
      <c r="E119" s="10"/>
      <c r="F119" s="10"/>
      <c r="G119" s="3"/>
      <c r="H119" s="4"/>
      <c r="I119" s="4"/>
      <c r="J119" s="4"/>
    </row>
    <row r="120" spans="1:10" s="93" customFormat="1" ht="33" x14ac:dyDescent="0.7">
      <c r="A120" s="10" t="s">
        <v>74</v>
      </c>
      <c r="B120" s="9" t="s">
        <v>115</v>
      </c>
      <c r="C120" s="10"/>
      <c r="D120" s="10"/>
      <c r="E120" s="10"/>
      <c r="F120" s="10"/>
      <c r="G120" s="3"/>
      <c r="H120" s="4"/>
      <c r="I120" s="4"/>
      <c r="J120" s="4"/>
    </row>
    <row r="121" spans="1:10" s="93" customFormat="1" ht="33" x14ac:dyDescent="0.7">
      <c r="A121" s="10" t="s">
        <v>75</v>
      </c>
      <c r="B121" s="9" t="s">
        <v>83</v>
      </c>
      <c r="C121" s="10"/>
      <c r="D121" s="10"/>
      <c r="E121" s="10"/>
      <c r="F121" s="10"/>
      <c r="G121" s="3"/>
      <c r="H121" s="4"/>
      <c r="I121" s="4"/>
      <c r="J121" s="4"/>
    </row>
    <row r="122" spans="1:10" ht="33" x14ac:dyDescent="0.7">
      <c r="A122" s="10" t="s">
        <v>76</v>
      </c>
      <c r="B122" s="9" t="s">
        <v>105</v>
      </c>
      <c r="C122" s="9"/>
      <c r="D122" s="10"/>
      <c r="E122" s="10"/>
      <c r="F122" s="10"/>
      <c r="G122" s="3"/>
      <c r="H122" s="4"/>
      <c r="I122" s="4"/>
      <c r="J122" s="4"/>
    </row>
    <row r="123" spans="1:10" ht="33" x14ac:dyDescent="0.7">
      <c r="A123" s="10"/>
      <c r="B123" s="9" t="s">
        <v>106</v>
      </c>
      <c r="C123" s="9"/>
      <c r="D123" s="10"/>
      <c r="E123" s="10"/>
      <c r="F123" s="10"/>
      <c r="G123" s="3"/>
      <c r="H123" s="4"/>
      <c r="I123" s="4"/>
      <c r="J123" s="4"/>
    </row>
    <row r="124" spans="1:10" s="93" customFormat="1" ht="33" x14ac:dyDescent="0.7">
      <c r="A124" s="10" t="s">
        <v>114</v>
      </c>
      <c r="B124" s="9" t="s">
        <v>122</v>
      </c>
      <c r="C124" s="10"/>
      <c r="D124" s="10"/>
      <c r="E124" s="10"/>
      <c r="F124" s="10"/>
      <c r="G124" s="3"/>
      <c r="H124" s="4"/>
      <c r="I124" s="4"/>
      <c r="J124" s="4"/>
    </row>
    <row r="125" spans="1:10" ht="33" x14ac:dyDescent="0.7">
      <c r="A125" s="92"/>
      <c r="B125" s="92"/>
      <c r="C125" s="89"/>
      <c r="D125" s="89"/>
      <c r="E125" s="89"/>
      <c r="F125" s="89"/>
      <c r="G125" s="90"/>
      <c r="H125" s="91"/>
      <c r="I125" s="91"/>
      <c r="J125" s="91"/>
    </row>
    <row r="126" spans="1:10" ht="33" x14ac:dyDescent="0.7">
      <c r="A126" s="8" t="s">
        <v>121</v>
      </c>
      <c r="B126" s="8"/>
      <c r="C126" s="10"/>
      <c r="D126" s="8"/>
      <c r="E126" s="10"/>
      <c r="F126" s="10"/>
      <c r="G126" s="3"/>
      <c r="H126" s="4"/>
      <c r="I126" s="4"/>
      <c r="J126" s="4"/>
    </row>
    <row r="127" spans="1:10" ht="33" x14ac:dyDescent="0.7">
      <c r="A127" s="102"/>
      <c r="B127" s="102"/>
      <c r="C127" s="10"/>
      <c r="D127" s="13"/>
      <c r="E127" s="10"/>
      <c r="F127" s="10"/>
      <c r="G127" s="3"/>
      <c r="H127" s="4"/>
      <c r="I127" s="4"/>
      <c r="J127" s="4"/>
    </row>
    <row r="128" spans="1:10" ht="33" x14ac:dyDescent="0.7">
      <c r="A128" s="103">
        <v>45329</v>
      </c>
      <c r="B128" s="103"/>
      <c r="C128" s="10"/>
      <c r="D128" s="10"/>
      <c r="E128" s="10"/>
      <c r="F128" s="10"/>
      <c r="G128" s="3"/>
      <c r="H128" s="4"/>
      <c r="I128" s="4"/>
      <c r="J128" s="4"/>
    </row>
    <row r="129" spans="1:10" ht="33" x14ac:dyDescent="0.7">
      <c r="A129" s="11" t="s">
        <v>156</v>
      </c>
      <c r="B129" s="11"/>
      <c r="C129" s="10"/>
      <c r="D129" s="11"/>
      <c r="E129" s="10"/>
      <c r="F129" s="10"/>
      <c r="G129" s="3"/>
      <c r="H129" s="4"/>
      <c r="I129" s="4"/>
      <c r="J129" s="4"/>
    </row>
    <row r="130" spans="1:10" ht="33" x14ac:dyDescent="0.7">
      <c r="A130" s="11" t="s">
        <v>100</v>
      </c>
      <c r="B130" s="11"/>
      <c r="C130" s="10"/>
      <c r="D130" s="11"/>
      <c r="E130" s="10"/>
      <c r="F130" s="10"/>
      <c r="G130" s="3"/>
      <c r="H130" s="4"/>
      <c r="I130" s="4"/>
      <c r="J130" s="4"/>
    </row>
  </sheetData>
  <mergeCells count="6">
    <mergeCell ref="D1:E1"/>
    <mergeCell ref="F1:G1"/>
    <mergeCell ref="H1:I1"/>
    <mergeCell ref="A127:B127"/>
    <mergeCell ref="A128:B128"/>
    <mergeCell ref="A1:B1"/>
  </mergeCells>
  <phoneticPr fontId="2" type="noConversion"/>
  <pageMargins left="0.7" right="0.7" top="0.75" bottom="0.75" header="0.3" footer="0.3"/>
  <pageSetup paperSize="9" scale="33" fitToWidth="0" fitToHeight="0" orientation="portrait" r:id="rId1"/>
  <rowBreaks count="1" manualBreakCount="1">
    <brk id="70" max="16383" man="1"/>
  </rowBreaks>
  <colBreaks count="1" manualBreakCount="1">
    <brk id="10" max="1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Budget medlemmar</vt:lpstr>
      <vt:lpstr>'Budget medlemmar'!Print_Area</vt:lpstr>
      <vt:lpstr>'Budget medlemmar'!Utskriftsområde</vt:lpstr>
    </vt:vector>
  </TitlesOfParts>
  <Company>Linköpings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Rådskattmästare</dc:creator>
  <cp:lastModifiedBy>Moa Sundin</cp:lastModifiedBy>
  <cp:lastPrinted>2024-02-13T12:41:26Z</cp:lastPrinted>
  <dcterms:created xsi:type="dcterms:W3CDTF">2003-10-14T18:53:09Z</dcterms:created>
  <dcterms:modified xsi:type="dcterms:W3CDTF">2024-02-13T12:41:58Z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158e14-c629-43f8-9a6d-a6fa4ce50067_Enabled">
    <vt:lpwstr>true</vt:lpwstr>
  </property>
  <property fmtid="{D5CDD505-2E9C-101B-9397-08002B2CF9AE}" pid="3" name="MSIP_Label_f8158e14-c629-43f8-9a6d-a6fa4ce50067_SetDate">
    <vt:lpwstr>2024-02-13T12:41:35Z</vt:lpwstr>
  </property>
  <property fmtid="{D5CDD505-2E9C-101B-9397-08002B2CF9AE}" pid="4" name="MSIP_Label_f8158e14-c629-43f8-9a6d-a6fa4ce50067_Method">
    <vt:lpwstr>Standard</vt:lpwstr>
  </property>
  <property fmtid="{D5CDD505-2E9C-101B-9397-08002B2CF9AE}" pid="5" name="MSIP_Label_f8158e14-c629-43f8-9a6d-a6fa4ce50067_Name">
    <vt:lpwstr>Internt för medarbetare</vt:lpwstr>
  </property>
  <property fmtid="{D5CDD505-2E9C-101B-9397-08002B2CF9AE}" pid="6" name="MSIP_Label_f8158e14-c629-43f8-9a6d-a6fa4ce50067_SiteId">
    <vt:lpwstr>d55cb734-5713-44a5-86ad-2b64b1debea0</vt:lpwstr>
  </property>
  <property fmtid="{D5CDD505-2E9C-101B-9397-08002B2CF9AE}" pid="7" name="MSIP_Label_f8158e14-c629-43f8-9a6d-a6fa4ce50067_ActionId">
    <vt:lpwstr>b09bfe8f-1263-466d-be39-5b79d2520bec</vt:lpwstr>
  </property>
  <property fmtid="{D5CDD505-2E9C-101B-9397-08002B2CF9AE}" pid="8" name="MSIP_Label_f8158e14-c629-43f8-9a6d-a6fa4ce50067_ContentBits">
    <vt:lpwstr>0</vt:lpwstr>
  </property>
</Properties>
</file>